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90" yWindow="555" windowWidth="16935" windowHeight="7620"/>
  </bookViews>
  <sheets>
    <sheet name="2WD" sheetId="1" r:id="rId1"/>
    <sheet name="2WD+" sheetId="2" r:id="rId2"/>
    <sheet name="4WD" sheetId="3" r:id="rId3"/>
    <sheet name="4WD+" sheetId="4" r:id="rId4"/>
    <sheet name="--" sheetId="5" state="hidden" r:id="rId5"/>
    <sheet name="Lapas6" sheetId="6" state="hidden" r:id="rId6"/>
  </sheets>
  <calcPr calcId="145621"/>
</workbook>
</file>

<file path=xl/calcChain.xml><?xml version="1.0" encoding="utf-8"?>
<calcChain xmlns="http://schemas.openxmlformats.org/spreadsheetml/2006/main">
  <c r="O9" i="3" l="1"/>
  <c r="P9" i="3"/>
  <c r="O11" i="2"/>
  <c r="P11" i="2"/>
  <c r="O9" i="2"/>
  <c r="P9" i="2"/>
  <c r="O7" i="1"/>
  <c r="O9" i="1"/>
  <c r="O11" i="1"/>
  <c r="O13" i="1"/>
  <c r="O15" i="1"/>
  <c r="O17" i="1"/>
  <c r="O19" i="1"/>
  <c r="O23" i="1"/>
  <c r="O25" i="1"/>
  <c r="P7" i="1"/>
  <c r="M13" i="1"/>
  <c r="O27" i="5" l="1"/>
  <c r="P27" i="5"/>
  <c r="O5" i="5"/>
  <c r="P5" i="5"/>
  <c r="R5" i="5"/>
  <c r="S27" i="5"/>
  <c r="L27" i="5"/>
  <c r="Q27" i="5"/>
  <c r="O25" i="5"/>
  <c r="P25" i="5"/>
  <c r="S25" i="5"/>
  <c r="L25" i="5"/>
  <c r="Q25" i="5"/>
  <c r="O23" i="5"/>
  <c r="P23" i="5"/>
  <c r="S23" i="5"/>
  <c r="L23" i="5"/>
  <c r="Q23" i="5"/>
  <c r="O21" i="5"/>
  <c r="P21" i="5"/>
  <c r="S21" i="5"/>
  <c r="L21" i="5"/>
  <c r="Q21" i="5"/>
  <c r="O19" i="5"/>
  <c r="P19" i="5"/>
  <c r="S19" i="5"/>
  <c r="L19" i="5"/>
  <c r="Q19" i="5"/>
  <c r="O17" i="5"/>
  <c r="P17" i="5"/>
  <c r="S17" i="5"/>
  <c r="L17" i="5"/>
  <c r="Q17" i="5"/>
  <c r="O15" i="5"/>
  <c r="P15" i="5"/>
  <c r="S15" i="5"/>
  <c r="L15" i="5"/>
  <c r="Q15" i="5"/>
  <c r="O13" i="5"/>
  <c r="P13" i="5"/>
  <c r="S13" i="5"/>
  <c r="L13" i="5"/>
  <c r="Q13" i="5"/>
  <c r="O11" i="5"/>
  <c r="P11" i="5"/>
  <c r="S11" i="5"/>
  <c r="L11" i="5"/>
  <c r="Q11" i="5"/>
  <c r="O9" i="5"/>
  <c r="P9" i="5"/>
  <c r="S9" i="5"/>
  <c r="L9" i="5"/>
  <c r="Q9" i="5"/>
  <c r="O7" i="5"/>
  <c r="P7" i="5"/>
  <c r="S7" i="5"/>
  <c r="L7" i="5"/>
  <c r="Q7" i="5"/>
  <c r="S5" i="5"/>
  <c r="L5" i="5"/>
  <c r="Q5" i="5"/>
  <c r="M7" i="4"/>
  <c r="R7" i="4" s="1"/>
  <c r="M5" i="4"/>
  <c r="R5" i="4" s="1"/>
  <c r="M9" i="3"/>
  <c r="R9" i="3" s="1"/>
  <c r="M5" i="3"/>
  <c r="Q5" i="3" s="1"/>
  <c r="M7" i="3"/>
  <c r="Q7" i="3" s="1"/>
  <c r="N9" i="3"/>
  <c r="M11" i="2"/>
  <c r="Q11" i="2" s="1"/>
  <c r="M5" i="2"/>
  <c r="R5" i="2"/>
  <c r="M7" i="2"/>
  <c r="R7" i="2" s="1"/>
  <c r="M9" i="2"/>
  <c r="R9" i="2" s="1"/>
  <c r="N11" i="2"/>
  <c r="Q7" i="2"/>
  <c r="Q5" i="2"/>
  <c r="M25" i="1"/>
  <c r="R25" i="1" s="1"/>
  <c r="M5" i="1"/>
  <c r="Q5" i="1" s="1"/>
  <c r="M7" i="1"/>
  <c r="R7" i="1" s="1"/>
  <c r="M9" i="1"/>
  <c r="R9" i="1" s="1"/>
  <c r="M11" i="1"/>
  <c r="R11" i="1" s="1"/>
  <c r="R13" i="1"/>
  <c r="M15" i="1"/>
  <c r="Q15" i="1" s="1"/>
  <c r="M17" i="1"/>
  <c r="R17" i="1" s="1"/>
  <c r="M19" i="1"/>
  <c r="Q19" i="1" s="1"/>
  <c r="M21" i="1"/>
  <c r="M23" i="1"/>
  <c r="Q23" i="1" s="1"/>
  <c r="Q21" i="1" l="1"/>
  <c r="N7" i="2"/>
  <c r="R5" i="3"/>
  <c r="R11" i="2"/>
  <c r="O7" i="2"/>
  <c r="N9" i="2"/>
  <c r="Q9" i="2"/>
  <c r="Q9" i="3"/>
  <c r="O5" i="2"/>
  <c r="N5" i="2"/>
  <c r="P7" i="2"/>
  <c r="P5" i="2"/>
  <c r="Q11" i="1"/>
  <c r="R23" i="1"/>
  <c r="R7" i="3"/>
  <c r="O7" i="3" s="1"/>
  <c r="N7" i="3"/>
  <c r="O5" i="3"/>
  <c r="P7" i="3" s="1"/>
  <c r="N5" i="3"/>
  <c r="O7" i="4"/>
  <c r="Q7" i="4"/>
  <c r="N7" i="4"/>
  <c r="N5" i="4"/>
  <c r="Q5" i="4"/>
  <c r="O5" i="4"/>
  <c r="P7" i="4" s="1"/>
  <c r="Q25" i="1"/>
  <c r="R21" i="1"/>
  <c r="O21" i="1" s="1"/>
  <c r="R19" i="1"/>
  <c r="R15" i="1"/>
  <c r="Q17" i="1"/>
  <c r="N9" i="1"/>
  <c r="Q13" i="1"/>
  <c r="N11" i="1"/>
  <c r="N13" i="1"/>
  <c r="N15" i="1"/>
  <c r="N17" i="1"/>
  <c r="N19" i="1"/>
  <c r="N21" i="1"/>
  <c r="N23" i="1"/>
  <c r="N25" i="1"/>
  <c r="N5" i="1"/>
  <c r="Q9" i="1"/>
  <c r="N7" i="1"/>
  <c r="Q7" i="1"/>
  <c r="R5" i="1"/>
  <c r="O5" i="1" s="1"/>
  <c r="P5" i="3" l="1"/>
  <c r="P5" i="4"/>
  <c r="P25" i="1"/>
  <c r="P19" i="1"/>
  <c r="P11" i="1"/>
  <c r="P15" i="1"/>
  <c r="P5" i="1"/>
  <c r="P9" i="1"/>
  <c r="P23" i="1"/>
</calcChain>
</file>

<file path=xl/sharedStrings.xml><?xml version="1.0" encoding="utf-8"?>
<sst xmlns="http://schemas.openxmlformats.org/spreadsheetml/2006/main" count="209" uniqueCount="80">
  <si>
    <t xml:space="preserve">Rally Test </t>
  </si>
  <si>
    <t>Klasė: 4WD</t>
  </si>
  <si>
    <t>Klasė: 2WD</t>
  </si>
  <si>
    <t>Eil. Nr.</t>
  </si>
  <si>
    <t>Klasė: 2WD+</t>
  </si>
  <si>
    <t>Starto Nr.</t>
  </si>
  <si>
    <t>Automobilis</t>
  </si>
  <si>
    <t>1 Vairuotojas
2 Vairuotojas</t>
  </si>
  <si>
    <t>1 GR</t>
  </si>
  <si>
    <t>2 GR</t>
  </si>
  <si>
    <t>3 GR</t>
  </si>
  <si>
    <t>4 GR</t>
  </si>
  <si>
    <t>5 GR</t>
  </si>
  <si>
    <t>6 GR</t>
  </si>
  <si>
    <t>7 GR</t>
  </si>
  <si>
    <t>8 GR</t>
  </si>
  <si>
    <t>Bendras laikas</t>
  </si>
  <si>
    <t>Vieta</t>
  </si>
  <si>
    <t>Atsilikimas nuo lyderio</t>
  </si>
  <si>
    <t>m: s,00</t>
  </si>
  <si>
    <t>h: m: s,00</t>
  </si>
  <si>
    <t>Opel Astra</t>
  </si>
  <si>
    <t>Audi S2</t>
  </si>
  <si>
    <t>Deividas Gazevičius</t>
  </si>
  <si>
    <t>Nerijus Anužis</t>
  </si>
  <si>
    <t>VW Golf</t>
  </si>
  <si>
    <t>Evaldas Joteika</t>
  </si>
  <si>
    <t>Tomas Mačkinis</t>
  </si>
  <si>
    <t>Evaldas Gazevičius</t>
  </si>
  <si>
    <t>Artūras Šabanavičius</t>
  </si>
  <si>
    <t>Audi Coupe</t>
  </si>
  <si>
    <t>BMW325</t>
  </si>
  <si>
    <t>Justas Simaška</t>
  </si>
  <si>
    <t>BMW 318 Ti</t>
  </si>
  <si>
    <t>Marius Dainys</t>
  </si>
  <si>
    <t>Tadas Pupeikis</t>
  </si>
  <si>
    <t>Titas Simaška</t>
  </si>
  <si>
    <t>Honda Civic</t>
  </si>
  <si>
    <t>Ramūnas Stundžia</t>
  </si>
  <si>
    <t>Justinas Vainiūnas</t>
  </si>
  <si>
    <t>Tomas Pupeikis</t>
  </si>
  <si>
    <t>Subaru Legacy</t>
  </si>
  <si>
    <t>Artūras Černius</t>
  </si>
  <si>
    <t>Vladas Jurkevičius</t>
  </si>
  <si>
    <t>Dovydas Ketvirtis</t>
  </si>
  <si>
    <t>BMW 3</t>
  </si>
  <si>
    <t>Donatas Ožiūnas</t>
  </si>
  <si>
    <t>Sigitas Jurgevičius</t>
  </si>
  <si>
    <t>Vytautas Ožiūnas</t>
  </si>
  <si>
    <t>Egidijus Savičius</t>
  </si>
  <si>
    <t>Jolanta Ščiglinskienė</t>
  </si>
  <si>
    <t>Linas Filipavičius</t>
  </si>
  <si>
    <t>Klasė: 4WD+</t>
  </si>
  <si>
    <t>Alvydas Šidliauskas</t>
  </si>
  <si>
    <t>BMW M3X</t>
  </si>
  <si>
    <t>Martynas Samsonas</t>
  </si>
  <si>
    <t>Baudos</t>
  </si>
  <si>
    <t>Deividas Vitkūnas</t>
  </si>
  <si>
    <r>
      <t>x</t>
    </r>
    <r>
      <rPr>
        <b/>
        <i/>
        <sz val="8"/>
        <rFont val="Georgia"/>
      </rPr>
      <t xml:space="preserve"> </t>
    </r>
    <r>
      <rPr>
        <b/>
        <i/>
        <sz val="9"/>
        <rFont val="Georgia"/>
      </rPr>
      <t>5 sek.</t>
    </r>
  </si>
  <si>
    <t>Eligijus Maračinskas</t>
  </si>
  <si>
    <t>Kajus Samsonas</t>
  </si>
  <si>
    <t>Mitsubishi Evo VII</t>
  </si>
  <si>
    <t>Egidijus Gelūnas</t>
  </si>
  <si>
    <t>Grigorij Tarasov</t>
  </si>
  <si>
    <t>Dominykas Veršinskas</t>
  </si>
  <si>
    <t>Antanas Marcinkevičius</t>
  </si>
  <si>
    <t>Julius Marcinkevičius</t>
  </si>
  <si>
    <t>BMW318</t>
  </si>
  <si>
    <t>Anatolij Andrejev</t>
  </si>
  <si>
    <t>Vaidas Buterlevcičius</t>
  </si>
  <si>
    <t>Arnoldas Petkevičius</t>
  </si>
  <si>
    <t>Raimundas Petkevičius</t>
  </si>
  <si>
    <t>Ford Siera</t>
  </si>
  <si>
    <t>Deividas Kimsa</t>
  </si>
  <si>
    <t>Eligijus Snieganas</t>
  </si>
  <si>
    <t>Audi 80</t>
  </si>
  <si>
    <t>Artūras Stelionis</t>
  </si>
  <si>
    <t>Domas Sabaitis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</si>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</sst>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\-mm\-dd"/>
    <numFmt numFmtId="165" formatCode="mm:\ ss.00"/>
    <numFmt numFmtId="166" formatCode="h:\ mm:\ ss.00"/>
    <numFmt numFmtId="167" formatCode="mm&quot; : &quot;ss.00"/>
  </numFmts>
  <fonts count="23">
    <font>
      <sz val="10"/>
      <color rgb="FF000000"/>
      <name val="Arial"/>
    </font>
    <font>
      <b/>
      <sz val="18"/>
      <name val="Arial"/>
    </font>
    <font>
      <b/>
      <sz val="14"/>
      <name val="Arial"/>
    </font>
    <font>
      <b/>
      <sz val="16"/>
      <name val="Arial"/>
    </font>
    <font>
      <b/>
      <i/>
      <sz val="9"/>
      <name val="Arial"/>
    </font>
    <font>
      <b/>
      <i/>
      <sz val="7"/>
      <name val="Arial"/>
    </font>
    <font>
      <b/>
      <i/>
      <sz val="9"/>
      <name val="Georgia"/>
    </font>
    <font>
      <b/>
      <i/>
      <sz val="8"/>
      <name val="Arial"/>
    </font>
    <font>
      <b/>
      <i/>
      <sz val="10"/>
      <name val="Arial"/>
    </font>
    <font>
      <b/>
      <i/>
      <sz val="8"/>
      <name val="Georgia"/>
    </font>
    <font>
      <sz val="10"/>
      <name val="Arial"/>
    </font>
    <font>
      <sz val="9"/>
      <name val="Arial"/>
    </font>
    <font>
      <b/>
      <sz val="9"/>
      <name val="Arial"/>
    </font>
    <font>
      <i/>
      <sz val="10"/>
      <name val="Arial"/>
    </font>
    <font>
      <sz val="8"/>
      <name val="Arial"/>
    </font>
    <font>
      <b/>
      <sz val="10"/>
      <color rgb="FFFF0000"/>
      <name val="Arial"/>
    </font>
    <font>
      <i/>
      <sz val="9"/>
      <name val="Georgia"/>
    </font>
    <font>
      <b/>
      <sz val="9"/>
      <color rgb="FFFF0000"/>
      <name val="Arial"/>
    </font>
    <font>
      <sz val="10"/>
      <name val="Arial"/>
    </font>
    <font>
      <b/>
      <sz val="10"/>
      <color rgb="FF0000FF"/>
      <name val="Arial"/>
    </font>
    <font>
      <sz val="7"/>
      <color rgb="FFFF0000"/>
      <name val="Arial"/>
    </font>
    <font>
      <b/>
      <sz val="8"/>
      <name val="Teko"/>
    </font>
    <font>
      <sz val="10"/>
      <color rgb="FFFF000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CC99"/>
        <bgColor rgb="FFFFCC99"/>
      </patternFill>
    </fill>
    <fill>
      <patternFill patternType="solid">
        <fgColor rgb="FFC0C0C0"/>
        <bgColor rgb="FFC0C0C0"/>
      </patternFill>
    </fill>
    <fill>
      <patternFill patternType="solid">
        <fgColor rgb="FFFF99CC"/>
        <bgColor rgb="FFFF99CC"/>
      </patternFill>
    </fill>
    <fill>
      <patternFill patternType="solid">
        <fgColor rgb="FFFFCC00"/>
        <bgColor rgb="FFFFCC00"/>
      </patternFill>
    </fill>
    <fill>
      <patternFill patternType="solid">
        <fgColor rgb="FF00CCFF"/>
        <bgColor rgb="FF00CCFF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6" fillId="5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0" fontId="16" fillId="2" borderId="15" xfId="0" applyFont="1" applyFill="1" applyBorder="1" applyAlignment="1">
      <alignment horizontal="left" vertical="center"/>
    </xf>
    <xf numFmtId="21" fontId="18" fillId="0" borderId="0" xfId="0" applyNumberFormat="1" applyFont="1" applyAlignment="1"/>
    <xf numFmtId="0" fontId="4" fillId="0" borderId="1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165" fontId="18" fillId="0" borderId="7" xfId="0" applyNumberFormat="1" applyFont="1" applyBorder="1" applyAlignment="1">
      <alignment horizontal="center" vertical="center"/>
    </xf>
    <xf numFmtId="0" fontId="10" fillId="0" borderId="13" xfId="0" applyFont="1" applyBorder="1"/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167" fontId="18" fillId="0" borderId="1" xfId="0" applyNumberFormat="1" applyFont="1" applyBorder="1" applyAlignment="1">
      <alignment horizontal="center" vertical="center"/>
    </xf>
    <xf numFmtId="0" fontId="10" fillId="0" borderId="4" xfId="0" applyFont="1" applyBorder="1"/>
    <xf numFmtId="165" fontId="19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18" fillId="2" borderId="10" xfId="0" applyNumberFormat="1" applyFont="1" applyFill="1" applyBorder="1" applyAlignment="1">
      <alignment horizontal="center" vertical="center"/>
    </xf>
    <xf numFmtId="0" fontId="10" fillId="0" borderId="16" xfId="0" applyFont="1" applyBorder="1"/>
    <xf numFmtId="165" fontId="11" fillId="2" borderId="10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0" fillId="0" borderId="5" xfId="0" applyFont="1" applyBorder="1"/>
    <xf numFmtId="0" fontId="13" fillId="0" borderId="7" xfId="0" applyFont="1" applyBorder="1" applyAlignment="1">
      <alignment vertical="center"/>
    </xf>
    <xf numFmtId="0" fontId="15" fillId="2" borderId="8" xfId="0" applyFont="1" applyFill="1" applyBorder="1" applyAlignment="1">
      <alignment horizontal="center" vertical="center"/>
    </xf>
    <xf numFmtId="0" fontId="10" fillId="0" borderId="14" xfId="0" applyFont="1" applyBorder="1"/>
    <xf numFmtId="0" fontId="10" fillId="0" borderId="6" xfId="0" applyFont="1" applyBorder="1"/>
    <xf numFmtId="0" fontId="15" fillId="2" borderId="1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0" fillId="0" borderId="17" xfId="0" applyFont="1" applyBorder="1"/>
    <xf numFmtId="165" fontId="11" fillId="2" borderId="18" xfId="0" applyNumberFormat="1" applyFont="1" applyFill="1" applyBorder="1" applyAlignment="1">
      <alignment horizontal="center" vertical="center"/>
    </xf>
    <xf numFmtId="165" fontId="18" fillId="2" borderId="10" xfId="0" applyNumberFormat="1" applyFont="1" applyFill="1" applyBorder="1" applyAlignment="1">
      <alignment horizontal="center" vertical="center"/>
    </xf>
    <xf numFmtId="165" fontId="11" fillId="2" borderId="11" xfId="0" applyNumberFormat="1" applyFont="1" applyFill="1" applyBorder="1" applyAlignment="1">
      <alignment horizontal="center" vertical="center"/>
    </xf>
    <xf numFmtId="165" fontId="11" fillId="2" borderId="21" xfId="0" applyNumberFormat="1" applyFont="1" applyFill="1" applyBorder="1" applyAlignment="1">
      <alignment horizontal="center" vertical="center"/>
    </xf>
    <xf numFmtId="165" fontId="11" fillId="2" borderId="23" xfId="0" applyNumberFormat="1" applyFont="1" applyFill="1" applyBorder="1" applyAlignment="1">
      <alignment horizontal="center" vertical="center"/>
    </xf>
    <xf numFmtId="0" fontId="10" fillId="0" borderId="22" xfId="0" applyFont="1" applyBorder="1"/>
    <xf numFmtId="1" fontId="22" fillId="2" borderId="11" xfId="0" applyNumberFormat="1" applyFont="1" applyFill="1" applyBorder="1" applyAlignment="1">
      <alignment horizontal="center" vertical="center"/>
    </xf>
    <xf numFmtId="165" fontId="18" fillId="2" borderId="1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 wrapText="1"/>
    </xf>
    <xf numFmtId="165" fontId="11" fillId="2" borderId="19" xfId="0" applyNumberFormat="1" applyFont="1" applyFill="1" applyBorder="1" applyAlignment="1">
      <alignment horizontal="center" vertical="center"/>
    </xf>
    <xf numFmtId="165" fontId="11" fillId="2" borderId="20" xfId="0" applyNumberFormat="1" applyFont="1" applyFill="1" applyBorder="1" applyAlignment="1">
      <alignment horizontal="center" vertical="center"/>
    </xf>
    <xf numFmtId="1" fontId="22" fillId="2" borderId="8" xfId="0" applyNumberFormat="1" applyFont="1" applyFill="1" applyBorder="1" applyAlignment="1">
      <alignment horizontal="center" vertical="center"/>
    </xf>
    <xf numFmtId="165" fontId="18" fillId="0" borderId="25" xfId="0" applyNumberFormat="1" applyFont="1" applyBorder="1" applyAlignment="1">
      <alignment horizontal="center" vertical="center"/>
    </xf>
    <xf numFmtId="0" fontId="10" fillId="0" borderId="26" xfId="0" applyFont="1" applyBorder="1"/>
    <xf numFmtId="0" fontId="8" fillId="0" borderId="24" xfId="0" applyFont="1" applyBorder="1" applyAlignment="1">
      <alignment horizontal="center" vertical="center" wrapText="1"/>
    </xf>
    <xf numFmtId="0" fontId="10" fillId="0" borderId="24" xfId="0" applyFont="1" applyBorder="1"/>
    <xf numFmtId="0" fontId="11" fillId="4" borderId="24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left" vertical="center"/>
    </xf>
    <xf numFmtId="165" fontId="11" fillId="2" borderId="24" xfId="0" applyNumberFormat="1" applyFont="1" applyFill="1" applyBorder="1" applyAlignment="1">
      <alignment horizontal="center" vertical="center"/>
    </xf>
    <xf numFmtId="166" fontId="18" fillId="2" borderId="24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167" fontId="18" fillId="0" borderId="24" xfId="0" applyNumberFormat="1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6" fillId="8" borderId="28" xfId="0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9" fillId="10" borderId="29" xfId="0" applyFont="1" applyFill="1" applyBorder="1" applyAlignment="1">
      <alignment horizontal="center" vertical="center" wrapText="1"/>
    </xf>
    <xf numFmtId="0" fontId="10" fillId="0" borderId="30" xfId="0" applyFont="1" applyBorder="1"/>
    <xf numFmtId="0" fontId="14" fillId="4" borderId="31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vertical="center"/>
    </xf>
    <xf numFmtId="165" fontId="19" fillId="0" borderId="31" xfId="0" applyNumberFormat="1" applyFont="1" applyBorder="1" applyAlignment="1">
      <alignment horizontal="center" vertical="center"/>
    </xf>
    <xf numFmtId="0" fontId="10" fillId="0" borderId="31" xfId="0" applyFont="1" applyBorder="1"/>
    <xf numFmtId="0" fontId="15" fillId="0" borderId="31" xfId="0" applyFont="1" applyBorder="1" applyAlignment="1">
      <alignment horizontal="center" vertical="center"/>
    </xf>
    <xf numFmtId="0" fontId="10" fillId="0" borderId="32" xfId="0" applyFont="1" applyBorder="1"/>
    <xf numFmtId="0" fontId="10" fillId="0" borderId="33" xfId="0" applyFont="1" applyBorder="1"/>
    <xf numFmtId="0" fontId="16" fillId="2" borderId="33" xfId="0" applyFont="1" applyFill="1" applyBorder="1" applyAlignment="1">
      <alignment horizontal="left" vertical="center"/>
    </xf>
    <xf numFmtId="0" fontId="10" fillId="0" borderId="34" xfId="0" applyFont="1" applyBorder="1"/>
    <xf numFmtId="167" fontId="18" fillId="0" borderId="35" xfId="0" applyNumberFormat="1" applyFont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7"/>
  <sheetViews>
    <sheetView tabSelected="1" workbookViewId="0">
      <selection activeCell="N33" sqref="N33"/>
    </sheetView>
  </sheetViews>
  <sheetFormatPr defaultColWidth="14.42578125" defaultRowHeight="15" customHeight="1"/>
  <cols>
    <col min="1" max="1" width="4.140625" customWidth="1"/>
    <col min="2" max="2" width="6.28515625" customWidth="1"/>
    <col min="3" max="3" width="13.85546875" customWidth="1"/>
    <col min="4" max="4" width="23.42578125" customWidth="1"/>
    <col min="5" max="12" width="8.85546875" customWidth="1"/>
    <col min="13" max="13" width="12.140625" customWidth="1"/>
    <col min="14" max="14" width="24.140625" customWidth="1"/>
    <col min="15" max="15" width="24.85546875" hidden="1" customWidth="1"/>
    <col min="16" max="18" width="24.5703125" hidden="1" customWidth="1"/>
    <col min="19" max="28" width="11.5703125" customWidth="1"/>
  </cols>
  <sheetData>
    <row r="1" spans="1:18" ht="23.25" customHeight="1">
      <c r="A1" s="41">
        <v>43043</v>
      </c>
      <c r="B1" s="26"/>
      <c r="C1" s="26"/>
      <c r="D1" s="26"/>
      <c r="E1" s="42" t="s">
        <v>0</v>
      </c>
      <c r="F1" s="26"/>
      <c r="G1" s="26"/>
      <c r="H1" s="26"/>
      <c r="I1" s="26"/>
      <c r="J1" s="26"/>
      <c r="K1" s="26"/>
      <c r="L1" s="26"/>
      <c r="M1" s="26"/>
      <c r="N1" s="25" t="s">
        <v>2</v>
      </c>
      <c r="O1" s="26"/>
      <c r="P1" s="26"/>
    </row>
    <row r="2" spans="1:18" ht="12.75" customHeight="1" thickBot="1"/>
    <row r="3" spans="1:18" ht="23.25" customHeight="1">
      <c r="A3" s="95" t="s">
        <v>3</v>
      </c>
      <c r="B3" s="96" t="s">
        <v>5</v>
      </c>
      <c r="C3" s="96" t="s">
        <v>6</v>
      </c>
      <c r="D3" s="74" t="s">
        <v>7</v>
      </c>
      <c r="E3" s="75" t="s">
        <v>8</v>
      </c>
      <c r="F3" s="76" t="s">
        <v>9</v>
      </c>
      <c r="G3" s="77" t="s">
        <v>10</v>
      </c>
      <c r="H3" s="78" t="s">
        <v>11</v>
      </c>
      <c r="I3" s="78" t="s">
        <v>12</v>
      </c>
      <c r="J3" s="78" t="s">
        <v>13</v>
      </c>
      <c r="K3" s="78" t="s">
        <v>14</v>
      </c>
      <c r="L3" s="78" t="s">
        <v>15</v>
      </c>
      <c r="M3" s="79" t="s">
        <v>16</v>
      </c>
      <c r="N3" s="97" t="s">
        <v>17</v>
      </c>
      <c r="O3" s="6"/>
      <c r="P3" s="9" t="s">
        <v>18</v>
      </c>
    </row>
    <row r="4" spans="1:18" ht="13.5" customHeight="1">
      <c r="A4" s="83"/>
      <c r="B4" s="63"/>
      <c r="C4" s="63"/>
      <c r="D4" s="63"/>
      <c r="E4" s="94" t="s">
        <v>19</v>
      </c>
      <c r="F4" s="94" t="s">
        <v>19</v>
      </c>
      <c r="G4" s="94" t="s">
        <v>19</v>
      </c>
      <c r="H4" s="94" t="s">
        <v>19</v>
      </c>
      <c r="I4" s="94" t="s">
        <v>19</v>
      </c>
      <c r="J4" s="94" t="s">
        <v>19</v>
      </c>
      <c r="K4" s="94" t="s">
        <v>19</v>
      </c>
      <c r="L4" s="94" t="s">
        <v>19</v>
      </c>
      <c r="M4" s="94" t="s">
        <v>20</v>
      </c>
      <c r="N4" s="87"/>
      <c r="O4" s="6"/>
      <c r="P4" s="10" t="s">
        <v>19</v>
      </c>
    </row>
    <row r="5" spans="1:18" ht="11.25" customHeight="1">
      <c r="A5" s="85">
        <v>1</v>
      </c>
      <c r="B5" s="66">
        <v>10</v>
      </c>
      <c r="C5" s="66" t="s">
        <v>21</v>
      </c>
      <c r="D5" s="67" t="s">
        <v>23</v>
      </c>
      <c r="E5" s="68">
        <v>2.2569444444444447E-3</v>
      </c>
      <c r="F5" s="68">
        <v>1.3380787037037035E-3</v>
      </c>
      <c r="G5" s="68">
        <v>1.3928240740740739E-3</v>
      </c>
      <c r="H5" s="68">
        <v>2.2789351851851855E-3</v>
      </c>
      <c r="I5" s="68">
        <v>1.4027777777777777E-3</v>
      </c>
      <c r="J5" s="68">
        <v>1.3998842592592589E-3</v>
      </c>
      <c r="K5" s="68">
        <v>2.7986111111111111E-3</v>
      </c>
      <c r="L5" s="68">
        <v>2.2685185185185182E-3</v>
      </c>
      <c r="M5" s="69">
        <f>IF((OR(E5="x",F5="x",G5="x",K5="x",H5="x",I5="x",J5="x",L5="x")),"nebaigė",(E5+F5+G5+K5+H5+I5+J5+L5))</f>
        <v>1.5136574074074073E-2</v>
      </c>
      <c r="N5" s="88">
        <f>IF((OR(E5="x",F5="x",G5="x",K5="x",H5="x",I5="x",J5="x",L5="x")),"nebaigė",RANK($M$5:$M$26,$M$5:$M$26,20))</f>
        <v>2</v>
      </c>
      <c r="O5" s="93">
        <f>IF(M5&gt;0,MIN(R5),"0")</f>
        <v>1.5136574074074073E-2</v>
      </c>
      <c r="P5" s="29" t="str">
        <f>IF((M5-$O$5)=0,("lyderis"),(M5-$O$5))</f>
        <v>lyderis</v>
      </c>
      <c r="Q5" s="23">
        <f>IF(M5&gt;0,M5,"")</f>
        <v>1.5136574074074073E-2</v>
      </c>
      <c r="R5" s="23">
        <f>IF(M5&gt;0,M5,"")</f>
        <v>1.5136574074074073E-2</v>
      </c>
    </row>
    <row r="6" spans="1:18" ht="11.25" customHeight="1">
      <c r="A6" s="83"/>
      <c r="B6" s="63"/>
      <c r="C6" s="63"/>
      <c r="D6" s="67" t="s">
        <v>28</v>
      </c>
      <c r="E6" s="63"/>
      <c r="F6" s="63"/>
      <c r="G6" s="63"/>
      <c r="H6" s="63"/>
      <c r="I6" s="63"/>
      <c r="J6" s="63"/>
      <c r="K6" s="63"/>
      <c r="L6" s="63"/>
      <c r="M6" s="63"/>
      <c r="N6" s="87"/>
      <c r="O6" s="46"/>
      <c r="P6" s="28"/>
      <c r="Q6" s="24"/>
      <c r="R6" s="24"/>
    </row>
    <row r="7" spans="1:18" ht="11.25" customHeight="1">
      <c r="A7" s="85">
        <v>2</v>
      </c>
      <c r="B7" s="66">
        <v>11</v>
      </c>
      <c r="C7" s="66" t="s">
        <v>33</v>
      </c>
      <c r="D7" s="67" t="s">
        <v>35</v>
      </c>
      <c r="E7" s="68">
        <v>2.1747685185185186E-3</v>
      </c>
      <c r="F7" s="68">
        <v>1.3094907407407411E-3</v>
      </c>
      <c r="G7" s="68">
        <v>1.3666666666666669E-3</v>
      </c>
      <c r="H7" s="68">
        <v>2.2025462962962966E-3</v>
      </c>
      <c r="I7" s="68">
        <v>1.3821759259259262E-3</v>
      </c>
      <c r="J7" s="68">
        <v>1.3814814814814816E-3</v>
      </c>
      <c r="K7" s="68">
        <v>2.2604166666666667E-3</v>
      </c>
      <c r="L7" s="68">
        <v>2.2627314814814815E-3</v>
      </c>
      <c r="M7" s="69">
        <f>IF((OR(E7="x",F7="x",G7="x",K7="x",H7="x",I7="x",J7="x",L7="x")),"nebaigė",(E7+F7+G7+K7+H7+I7+J7+L7))</f>
        <v>1.434027777777778E-2</v>
      </c>
      <c r="N7" s="88">
        <f>IF((OR(E7="x",F7="x",G7="x",K7="x",H7="x",I7="x",J7="x",L7="x")),"nebaigė",RANK($M$5:$M$26,$M$5:$M$26,20))</f>
        <v>1</v>
      </c>
      <c r="O7" s="93">
        <f t="shared" ref="O7:O26" si="0">IF(M7&gt;0,MIN(R7),"0")</f>
        <v>1.434027777777778E-2</v>
      </c>
      <c r="P7" s="29">
        <f>IF((M7-$O$5)=0,("lyderis"),(M7-$O$5))</f>
        <v>-7.9629629629629321E-4</v>
      </c>
      <c r="Q7" s="23">
        <f>IF(M7&gt;0,M7,"")</f>
        <v>1.434027777777778E-2</v>
      </c>
      <c r="R7" s="23">
        <f>IF(M7&gt;0,M7,"")</f>
        <v>1.434027777777778E-2</v>
      </c>
    </row>
    <row r="8" spans="1:18" ht="11.25" customHeight="1">
      <c r="A8" s="83"/>
      <c r="B8" s="63"/>
      <c r="C8" s="63"/>
      <c r="D8" s="67" t="s">
        <v>40</v>
      </c>
      <c r="E8" s="63"/>
      <c r="F8" s="63"/>
      <c r="G8" s="63"/>
      <c r="H8" s="63"/>
      <c r="I8" s="63"/>
      <c r="J8" s="63"/>
      <c r="K8" s="63"/>
      <c r="L8" s="63"/>
      <c r="M8" s="63"/>
      <c r="N8" s="87"/>
      <c r="O8" s="46"/>
      <c r="P8" s="28"/>
      <c r="Q8" s="24"/>
      <c r="R8" s="24"/>
    </row>
    <row r="9" spans="1:18" ht="11.25" customHeight="1">
      <c r="A9" s="85">
        <v>3</v>
      </c>
      <c r="B9" s="66">
        <v>12</v>
      </c>
      <c r="C9" s="66" t="s">
        <v>21</v>
      </c>
      <c r="D9" s="67" t="s">
        <v>43</v>
      </c>
      <c r="E9" s="68">
        <v>2.3194444444444443E-3</v>
      </c>
      <c r="F9" s="68">
        <v>1.4339120370370371E-3</v>
      </c>
      <c r="G9" s="68">
        <v>1.4817129629629631E-3</v>
      </c>
      <c r="H9" s="68">
        <v>2.3657407407407407E-3</v>
      </c>
      <c r="I9" s="68">
        <v>1.4437499999999999E-3</v>
      </c>
      <c r="J9" s="68">
        <v>1.4422453703703706E-3</v>
      </c>
      <c r="K9" s="68">
        <v>2.3506944444444443E-3</v>
      </c>
      <c r="L9" s="68">
        <v>2.3124999999999999E-3</v>
      </c>
      <c r="M9" s="69">
        <f>IF((OR(E9="x",F9="x",G9="x",K9="x",H9="x",I9="x",J9="x",L9="x")),"nebaigė",(E9+F9+G9+K9+H9+I9+J9+L9))</f>
        <v>1.5150000000000002E-2</v>
      </c>
      <c r="N9" s="88">
        <f>IF((OR(E9="x",F9="x",G9="x",K9="x",H9="x",I9="x",J9="x",L9="x")),"nebaigė",RANK($M$5:$M$26,$M$5:$M$26,20))</f>
        <v>3</v>
      </c>
      <c r="O9" s="93">
        <f t="shared" ref="O9:O26" si="1">IF(M9&gt;0,MIN(R9),"0")</f>
        <v>1.5150000000000002E-2</v>
      </c>
      <c r="P9" s="29">
        <f>IF((M9-$O$5)=0,("lyderis"),(M9-$O$5))</f>
        <v>1.342592592592888E-5</v>
      </c>
      <c r="Q9" s="23">
        <f>IF(M9&gt;0,M9,"")</f>
        <v>1.5150000000000002E-2</v>
      </c>
      <c r="R9" s="23">
        <f>IF(M9&gt;0,M9,"")</f>
        <v>1.5150000000000002E-2</v>
      </c>
    </row>
    <row r="10" spans="1:18" ht="11.25" customHeight="1">
      <c r="A10" s="83"/>
      <c r="B10" s="63"/>
      <c r="C10" s="63"/>
      <c r="D10" s="67" t="s">
        <v>47</v>
      </c>
      <c r="E10" s="63"/>
      <c r="F10" s="63"/>
      <c r="G10" s="63"/>
      <c r="H10" s="63"/>
      <c r="I10" s="63"/>
      <c r="J10" s="63"/>
      <c r="K10" s="63"/>
      <c r="L10" s="63"/>
      <c r="M10" s="63"/>
      <c r="N10" s="87"/>
      <c r="O10" s="46"/>
      <c r="P10" s="28"/>
      <c r="Q10" s="24"/>
      <c r="R10" s="24"/>
    </row>
    <row r="11" spans="1:18" ht="11.25" customHeight="1">
      <c r="A11" s="85">
        <v>4</v>
      </c>
      <c r="B11" s="66">
        <v>14</v>
      </c>
      <c r="C11" s="66" t="s">
        <v>21</v>
      </c>
      <c r="D11" s="67" t="s">
        <v>49</v>
      </c>
      <c r="E11" s="68">
        <v>2.7222222222222218E-3</v>
      </c>
      <c r="F11" s="68">
        <v>1.6660879629629632E-3</v>
      </c>
      <c r="G11" s="68">
        <v>1.6140046296296295E-3</v>
      </c>
      <c r="H11" s="68">
        <v>2.7199074074074074E-3</v>
      </c>
      <c r="I11" s="68">
        <v>1.5731481481481482E-3</v>
      </c>
      <c r="J11" s="68">
        <v>1.5872685185185185E-3</v>
      </c>
      <c r="K11" s="68">
        <v>2.5370370370370369E-3</v>
      </c>
      <c r="L11" s="68">
        <v>2.5509259259259257E-3</v>
      </c>
      <c r="M11" s="69">
        <f>IF((OR(E11="x",F11="x",G11="x",K11="x",H11="x",I11="x",J11="x",L11="x")),"nebaigė",(E11+F11+G11+K11+H11+I11+J11+L11))</f>
        <v>1.6970601851851851E-2</v>
      </c>
      <c r="N11" s="88">
        <f>IF((OR(E11="x",F11="x",G11="x",K11="x",H11="x",I11="x",J11="x",L11="x")),"nebaigė",RANK($M$5:$M$26,$M$5:$M$26,20))</f>
        <v>7</v>
      </c>
      <c r="O11" s="93">
        <f t="shared" ref="O11:O26" si="2">IF(M11&gt;0,MIN(R11),"0")</f>
        <v>1.6970601851851851E-2</v>
      </c>
      <c r="P11" s="29">
        <f>IF((M11-$O$5)=0,("lyderis"),(M11-$O$5))</f>
        <v>1.8340277777777782E-3</v>
      </c>
      <c r="Q11" s="23">
        <f>IF(M11&gt;0,M11,"")</f>
        <v>1.6970601851851851E-2</v>
      </c>
      <c r="R11" s="23">
        <f>IF(M11&gt;0,M11,"")</f>
        <v>1.6970601851851851E-2</v>
      </c>
    </row>
    <row r="12" spans="1:18" ht="11.25" customHeight="1">
      <c r="A12" s="83"/>
      <c r="B12" s="63"/>
      <c r="C12" s="63"/>
      <c r="D12" s="67" t="s">
        <v>51</v>
      </c>
      <c r="E12" s="63"/>
      <c r="F12" s="63"/>
      <c r="G12" s="63"/>
      <c r="H12" s="63"/>
      <c r="I12" s="63"/>
      <c r="J12" s="63"/>
      <c r="K12" s="63"/>
      <c r="L12" s="63"/>
      <c r="M12" s="63"/>
      <c r="N12" s="87"/>
      <c r="O12" s="46"/>
      <c r="P12" s="28"/>
      <c r="Q12" s="24"/>
      <c r="R12" s="24"/>
    </row>
    <row r="13" spans="1:18" ht="11.25" customHeight="1">
      <c r="A13" s="85">
        <v>5</v>
      </c>
      <c r="B13" s="66">
        <v>15</v>
      </c>
      <c r="C13" s="66" t="s">
        <v>25</v>
      </c>
      <c r="D13" s="67" t="s">
        <v>53</v>
      </c>
      <c r="E13" s="68" t="s">
        <v>78</v>
      </c>
      <c r="F13" s="68"/>
      <c r="G13" s="68"/>
      <c r="H13" s="68"/>
      <c r="I13" s="68"/>
      <c r="J13" s="68"/>
      <c r="K13" s="68"/>
      <c r="L13" s="68"/>
      <c r="M13" s="69" t="str">
        <f>IF((OR(E13="x",F13="x",G13="x",K13="x",H13="x",I13="x",J13="x",L13="x")),"nebaigė",(E13+F13+G13+K13+H13+I13+J13+L13))</f>
        <v>nebaigė</v>
      </c>
      <c r="N13" s="88" t="str">
        <f>IF((OR(E13="x",F13="x",G13="x",K13="x",H13="x",I13="x",J13="x",L13="x")),"nebaigė",RANK($M$5:$M$26,$M$5:$M$26,20))</f>
        <v>nebaigė</v>
      </c>
      <c r="O13" s="93">
        <f t="shared" ref="O13:O26" si="3">IF(M13&gt;0,MIN(R13),"0")</f>
        <v>0</v>
      </c>
      <c r="P13" s="29"/>
      <c r="Q13" s="23" t="str">
        <f>IF(M13&gt;0,M13,"")</f>
        <v>nebaigė</v>
      </c>
      <c r="R13" s="23" t="str">
        <f>IF(M13&gt;0,M13,"")</f>
        <v>nebaigė</v>
      </c>
    </row>
    <row r="14" spans="1:18" ht="11.25" customHeight="1">
      <c r="A14" s="83"/>
      <c r="B14" s="63"/>
      <c r="C14" s="63"/>
      <c r="D14" s="67" t="s">
        <v>57</v>
      </c>
      <c r="E14" s="63"/>
      <c r="F14" s="63"/>
      <c r="G14" s="63"/>
      <c r="H14" s="63"/>
      <c r="I14" s="63"/>
      <c r="J14" s="63"/>
      <c r="K14" s="63"/>
      <c r="L14" s="63"/>
      <c r="M14" s="63"/>
      <c r="N14" s="87"/>
      <c r="O14" s="46"/>
      <c r="P14" s="28"/>
      <c r="Q14" s="24"/>
      <c r="R14" s="24"/>
    </row>
    <row r="15" spans="1:18" ht="11.25" customHeight="1">
      <c r="A15" s="85">
        <v>6</v>
      </c>
      <c r="B15" s="66">
        <v>16</v>
      </c>
      <c r="C15" s="66" t="s">
        <v>21</v>
      </c>
      <c r="D15" s="67" t="s">
        <v>59</v>
      </c>
      <c r="E15" s="68">
        <v>2.701388888888889E-3</v>
      </c>
      <c r="F15" s="68">
        <v>1.5416666666666669E-3</v>
      </c>
      <c r="G15" s="68">
        <v>1.5416666666666669E-3</v>
      </c>
      <c r="H15" s="68">
        <v>2.5324074074074073E-3</v>
      </c>
      <c r="I15" s="68">
        <v>1.5438657407407408E-3</v>
      </c>
      <c r="J15" s="68">
        <v>1.5619212962962963E-3</v>
      </c>
      <c r="K15" s="68">
        <v>2.5949074074074073E-3</v>
      </c>
      <c r="L15" s="68">
        <v>2.7118055555555554E-3</v>
      </c>
      <c r="M15" s="69">
        <f>IF((OR(E15="x",F15="x",G15="x",K15="x",H15="x",I15="x",J15="x",L15="x")),"nebaigė",(E15+F15+G15+K15+H15+I15+J15+L15))</f>
        <v>1.6729629629629629E-2</v>
      </c>
      <c r="N15" s="88">
        <f>IF((OR(E15="x",F15="x",G15="x",K15="x",H15="x",I15="x",J15="x",L15="x")),"nebaigė",RANK($M$5:$M$26,$M$5:$M$26,20))</f>
        <v>4</v>
      </c>
      <c r="O15" s="93">
        <f t="shared" ref="O15:O26" si="4">IF(M15&gt;0,MIN(R15),"0")</f>
        <v>1.6729629629629629E-2</v>
      </c>
      <c r="P15" s="29">
        <f>IF((M15-$O$5)=0,("lyderis"),(M15-$O$5))</f>
        <v>1.5930555555555559E-3</v>
      </c>
      <c r="Q15" s="23">
        <f>IF(M15&gt;0,M15,"")</f>
        <v>1.6729629629629629E-2</v>
      </c>
      <c r="R15" s="23">
        <f>IF(M15&gt;0,M15,"")</f>
        <v>1.6729629629629629E-2</v>
      </c>
    </row>
    <row r="16" spans="1:18" ht="11.25" customHeight="1">
      <c r="A16" s="83"/>
      <c r="B16" s="63"/>
      <c r="C16" s="63"/>
      <c r="D16" s="67" t="s">
        <v>63</v>
      </c>
      <c r="E16" s="63"/>
      <c r="F16" s="63"/>
      <c r="G16" s="63"/>
      <c r="H16" s="63"/>
      <c r="I16" s="63"/>
      <c r="J16" s="63"/>
      <c r="K16" s="63"/>
      <c r="L16" s="63"/>
      <c r="M16" s="63"/>
      <c r="N16" s="87"/>
      <c r="O16" s="46"/>
      <c r="P16" s="28"/>
      <c r="Q16" s="24"/>
      <c r="R16" s="24"/>
    </row>
    <row r="17" spans="1:18" ht="11.25" customHeight="1">
      <c r="A17" s="85">
        <v>7</v>
      </c>
      <c r="B17" s="66">
        <v>17</v>
      </c>
      <c r="C17" s="66" t="s">
        <v>21</v>
      </c>
      <c r="D17" s="67" t="s">
        <v>65</v>
      </c>
      <c r="E17" s="68" t="s">
        <v>78</v>
      </c>
      <c r="F17" s="68" t="s">
        <v>78</v>
      </c>
      <c r="G17" s="68" t="s">
        <v>78</v>
      </c>
      <c r="H17" s="68" t="s">
        <v>78</v>
      </c>
      <c r="I17" s="68" t="s">
        <v>78</v>
      </c>
      <c r="J17" s="68" t="s">
        <v>78</v>
      </c>
      <c r="K17" s="68">
        <v>2.6770833333333334E-3</v>
      </c>
      <c r="L17" s="68">
        <v>2.5405092592592593E-3</v>
      </c>
      <c r="M17" s="69" t="str">
        <f>IF((OR(E17="x",F17="x",G17="x",K17="x",H17="x",I17="x",J17="x",L17="x")),"nebaigė",(E17+F17+G17+K17+H17+I17+J17+L17))</f>
        <v>nebaigė</v>
      </c>
      <c r="N17" s="88" t="str">
        <f>IF((OR(E17="x",F17="x",G17="x",K17="x",H17="x",I17="x",J17="x",L17="x")),"nebaigė",RANK($M$5:$M$26,$M$5:$M$26,20))</f>
        <v>nebaigė</v>
      </c>
      <c r="O17" s="93">
        <f t="shared" ref="O17:O26" si="5">IF(M17&gt;0,MIN(R17),"0")</f>
        <v>0</v>
      </c>
      <c r="P17" s="29"/>
      <c r="Q17" s="23" t="str">
        <f>IF(M17&gt;0,M17,"")</f>
        <v>nebaigė</v>
      </c>
      <c r="R17" s="23" t="str">
        <f>IF(M17&gt;0,M17,"")</f>
        <v>nebaigė</v>
      </c>
    </row>
    <row r="18" spans="1:18" ht="11.25" customHeight="1">
      <c r="A18" s="83"/>
      <c r="B18" s="63"/>
      <c r="C18" s="63"/>
      <c r="D18" s="67" t="s">
        <v>66</v>
      </c>
      <c r="E18" s="63"/>
      <c r="F18" s="63"/>
      <c r="G18" s="63"/>
      <c r="H18" s="63"/>
      <c r="I18" s="63"/>
      <c r="J18" s="63"/>
      <c r="K18" s="63"/>
      <c r="L18" s="63"/>
      <c r="M18" s="63"/>
      <c r="N18" s="87"/>
      <c r="O18" s="46"/>
      <c r="P18" s="28"/>
      <c r="Q18" s="24"/>
      <c r="R18" s="24"/>
    </row>
    <row r="19" spans="1:18" ht="11.25" customHeight="1">
      <c r="A19" s="85">
        <v>8</v>
      </c>
      <c r="B19" s="66">
        <v>18</v>
      </c>
      <c r="C19" s="66" t="s">
        <v>67</v>
      </c>
      <c r="D19" s="67" t="s">
        <v>68</v>
      </c>
      <c r="E19" s="68">
        <v>2.7314814814814819E-3</v>
      </c>
      <c r="F19" s="68">
        <v>1.542476851851852E-3</v>
      </c>
      <c r="G19" s="68">
        <v>1.5756944444444447E-3</v>
      </c>
      <c r="H19" s="68">
        <v>2.6111111111111109E-3</v>
      </c>
      <c r="I19" s="68">
        <v>1.5453703703703703E-3</v>
      </c>
      <c r="J19" s="68">
        <v>1.5782407407407409E-3</v>
      </c>
      <c r="K19" s="68">
        <v>2.6076388888888889E-3</v>
      </c>
      <c r="L19" s="68">
        <v>2.646990740740741E-3</v>
      </c>
      <c r="M19" s="69">
        <f>IF((OR(E19="x",F19="x",G19="x",K19="x",H19="x",I19="x",J19="x",L19="x")),"nebaigė",(E19+F19+G19+K19+H19+I19+J19+L19))</f>
        <v>1.6839004629629631E-2</v>
      </c>
      <c r="N19" s="88">
        <f>IF((OR(E19="x",F19="x",G19="x",K19="x",H19="x",I19="x",J19="x",L19="x")),"nebaigė",RANK($M$5:$M$26,$M$5:$M$26,20))</f>
        <v>5</v>
      </c>
      <c r="O19" s="93">
        <f t="shared" ref="O19:O26" si="6">IF(M19&gt;0,MIN(R19),"0")</f>
        <v>1.6839004629629631E-2</v>
      </c>
      <c r="P19" s="29">
        <f>IF((M19-$O$5)=0,("lyderis"),(M19-$O$5))</f>
        <v>1.7024305555555577E-3</v>
      </c>
      <c r="Q19" s="23">
        <f>IF(M19&gt;0,M19,"")</f>
        <v>1.6839004629629631E-2</v>
      </c>
      <c r="R19" s="23">
        <f>IF(M19&gt;0,M19,"")</f>
        <v>1.6839004629629631E-2</v>
      </c>
    </row>
    <row r="20" spans="1:18" ht="11.25" customHeight="1">
      <c r="A20" s="83"/>
      <c r="B20" s="63"/>
      <c r="C20" s="63"/>
      <c r="D20" s="67" t="s">
        <v>69</v>
      </c>
      <c r="E20" s="63"/>
      <c r="F20" s="63"/>
      <c r="G20" s="63"/>
      <c r="H20" s="63"/>
      <c r="I20" s="63"/>
      <c r="J20" s="63"/>
      <c r="K20" s="63"/>
      <c r="L20" s="63"/>
      <c r="M20" s="63"/>
      <c r="N20" s="87"/>
      <c r="O20" s="46"/>
      <c r="P20" s="28"/>
      <c r="Q20" s="24"/>
      <c r="R20" s="24"/>
    </row>
    <row r="21" spans="1:18" ht="11.25" customHeight="1">
      <c r="A21" s="85">
        <v>9</v>
      </c>
      <c r="B21" s="66">
        <v>19</v>
      </c>
      <c r="C21" s="66" t="s">
        <v>21</v>
      </c>
      <c r="D21" s="67" t="s">
        <v>70</v>
      </c>
      <c r="E21" s="68">
        <v>2.46875E-3</v>
      </c>
      <c r="F21" s="68">
        <v>1.4631944444444447E-3</v>
      </c>
      <c r="G21" s="68">
        <v>1.498263888888889E-3</v>
      </c>
      <c r="H21" s="68">
        <v>2.4247685185185184E-3</v>
      </c>
      <c r="I21" s="68">
        <v>1.5280092592592593E-3</v>
      </c>
      <c r="J21" s="68">
        <v>1.4874999999999999E-3</v>
      </c>
      <c r="K21" s="68">
        <v>2.4351851851851852E-3</v>
      </c>
      <c r="L21" s="68" t="s">
        <v>78</v>
      </c>
      <c r="M21" s="69" t="str">
        <f>IF((OR(E21="x",F21="x",G21="x",K21="x",H21="x",I21="x",J21="x",L21="x")),"nebaigė",(E21+F21+G21+K21+H21+I21+J21+L21))</f>
        <v>nebaigė</v>
      </c>
      <c r="N21" s="88" t="str">
        <f>IF((OR(E21="x",F21="x",G21="x",K21="x",H21="x",I21="x",J21="x",L21="x")),"nebaigė",RANK($M$5:$M$26,$M$5:$M$26,20))</f>
        <v>nebaigė</v>
      </c>
      <c r="O21" s="93">
        <f t="shared" ref="O21:O26" si="7">IF(M21&gt;0,MIN(R21),"0")</f>
        <v>0</v>
      </c>
      <c r="P21" s="29"/>
      <c r="Q21" s="23" t="str">
        <f>IF(M21&gt;0,M21,"")</f>
        <v>nebaigė</v>
      </c>
      <c r="R21" s="23" t="str">
        <f>IF(M21&gt;0,M21,"")</f>
        <v>nebaigė</v>
      </c>
    </row>
    <row r="22" spans="1:18" ht="11.25" customHeight="1">
      <c r="A22" s="83"/>
      <c r="B22" s="63"/>
      <c r="C22" s="63"/>
      <c r="D22" s="67" t="s">
        <v>71</v>
      </c>
      <c r="E22" s="63"/>
      <c r="F22" s="63"/>
      <c r="G22" s="63"/>
      <c r="H22" s="63"/>
      <c r="I22" s="63"/>
      <c r="J22" s="63"/>
      <c r="K22" s="63"/>
      <c r="L22" s="63"/>
      <c r="M22" s="63"/>
      <c r="N22" s="87"/>
      <c r="O22" s="46"/>
      <c r="P22" s="28"/>
      <c r="Q22" s="24"/>
      <c r="R22" s="24"/>
    </row>
    <row r="23" spans="1:18" ht="11.25" customHeight="1">
      <c r="A23" s="85">
        <v>10</v>
      </c>
      <c r="B23" s="66">
        <v>20</v>
      </c>
      <c r="C23" s="66" t="s">
        <v>72</v>
      </c>
      <c r="D23" s="67" t="s">
        <v>73</v>
      </c>
      <c r="E23" s="68">
        <v>2.9953703703703705E-3</v>
      </c>
      <c r="F23" s="68">
        <v>1.657060185185185E-3</v>
      </c>
      <c r="G23" s="68">
        <v>1.6524305555555556E-3</v>
      </c>
      <c r="H23" s="68">
        <v>2.8657407407407412E-3</v>
      </c>
      <c r="I23" s="68">
        <v>1.6386574074074073E-3</v>
      </c>
      <c r="J23" s="68">
        <v>1.7123842592592592E-3</v>
      </c>
      <c r="K23" s="68">
        <v>2.8530092592592596E-3</v>
      </c>
      <c r="L23" s="68">
        <v>2.7662037037037034E-3</v>
      </c>
      <c r="M23" s="69">
        <f>IF((OR(E23="x",F23="x",G23="x",K23="x",H23="x",I23="x",J23="x",L23="x")),"nebaigė",(E23+F23+G23+K23+H23+I23+J23+L23))</f>
        <v>1.814085648148148E-2</v>
      </c>
      <c r="N23" s="88">
        <f>IF((OR(E23="x",F23="x",G23="x",K23="x",H23="x",I23="x",J23="x",L23="x")),"nebaigė",RANK($M$5:$M$26,$M$5:$M$26,20))</f>
        <v>8</v>
      </c>
      <c r="O23" s="93">
        <f t="shared" ref="O23:O26" si="8">IF(M23&gt;0,MIN(R23),"0")</f>
        <v>1.814085648148148E-2</v>
      </c>
      <c r="P23" s="29">
        <f>IF((M23-$O$5)=0,("lyderis"),(M23-$O$5))</f>
        <v>3.0042824074074069E-3</v>
      </c>
      <c r="Q23" s="23">
        <f>IF(M23&gt;0,M23,"")</f>
        <v>1.814085648148148E-2</v>
      </c>
      <c r="R23" s="23">
        <f>IF(M23&gt;0,M23,"")</f>
        <v>1.814085648148148E-2</v>
      </c>
    </row>
    <row r="24" spans="1:18" ht="11.25" customHeight="1">
      <c r="A24" s="83"/>
      <c r="B24" s="63"/>
      <c r="C24" s="63"/>
      <c r="D24" s="67" t="s">
        <v>74</v>
      </c>
      <c r="E24" s="63"/>
      <c r="F24" s="63"/>
      <c r="G24" s="63"/>
      <c r="H24" s="63"/>
      <c r="I24" s="63"/>
      <c r="J24" s="63"/>
      <c r="K24" s="63"/>
      <c r="L24" s="63"/>
      <c r="M24" s="63"/>
      <c r="N24" s="87"/>
      <c r="O24" s="46"/>
      <c r="P24" s="28"/>
      <c r="Q24" s="24"/>
      <c r="R24" s="24"/>
    </row>
    <row r="25" spans="1:18" ht="11.25" customHeight="1">
      <c r="A25" s="85">
        <v>11</v>
      </c>
      <c r="B25" s="66">
        <v>21</v>
      </c>
      <c r="C25" s="66" t="s">
        <v>75</v>
      </c>
      <c r="D25" s="67" t="s">
        <v>76</v>
      </c>
      <c r="E25" s="68">
        <v>2.7233796296296298E-3</v>
      </c>
      <c r="F25" s="68">
        <v>1.5656250000000002E-3</v>
      </c>
      <c r="G25" s="68">
        <v>1.6562499999999997E-3</v>
      </c>
      <c r="H25" s="68">
        <v>2.642361111111111E-3</v>
      </c>
      <c r="I25" s="68">
        <v>1.5438657407407408E-3</v>
      </c>
      <c r="J25" s="68">
        <v>1.5841435185185186E-3</v>
      </c>
      <c r="K25" s="68">
        <v>2.5798611111111109E-3</v>
      </c>
      <c r="L25" s="68">
        <v>2.5682870370370369E-3</v>
      </c>
      <c r="M25" s="69">
        <f>IF((OR(E25="x",F25="x",G25="x",K25="x",H25="x",I25="x",J25="x",L25="x")),"nebaigė",(E25+F25+G25+K25+H25+I25+J25+L25))</f>
        <v>1.6863773148148149E-2</v>
      </c>
      <c r="N25" s="88">
        <f>IF((OR(E25="x",F25="x",G25="x",K25="x",H25="x",I25="x",J25="x",L25="x")),"nebaigė",RANK($M$5:$M$26,$M$5:$M$26,20))</f>
        <v>6</v>
      </c>
      <c r="O25" s="93">
        <f t="shared" ref="O25:O26" si="9">IF(M25&gt;0,MIN(R25),"0")</f>
        <v>1.6863773148148149E-2</v>
      </c>
      <c r="P25" s="29">
        <f>IF((M25-$O$5)=0,("lyderis"),(M25-$O$5))</f>
        <v>1.7271990740740754E-3</v>
      </c>
      <c r="Q25" s="23">
        <f>IF(M25&gt;0,M25,"")</f>
        <v>1.6863773148148149E-2</v>
      </c>
      <c r="R25" s="23">
        <f>IF(M25&gt;0,M25,"")</f>
        <v>1.6863773148148149E-2</v>
      </c>
    </row>
    <row r="26" spans="1:18" ht="11.25" customHeight="1" thickBot="1">
      <c r="A26" s="89"/>
      <c r="B26" s="90"/>
      <c r="C26" s="90"/>
      <c r="D26" s="91" t="s">
        <v>77</v>
      </c>
      <c r="E26" s="90"/>
      <c r="F26" s="90"/>
      <c r="G26" s="90"/>
      <c r="H26" s="90"/>
      <c r="I26" s="90"/>
      <c r="J26" s="90"/>
      <c r="K26" s="90"/>
      <c r="L26" s="90"/>
      <c r="M26" s="90"/>
      <c r="N26" s="92"/>
      <c r="O26" s="46"/>
      <c r="P26" s="28"/>
      <c r="Q26" s="24"/>
      <c r="R26" s="24"/>
    </row>
    <row r="27" spans="1:18" ht="12.75" customHeight="1">
      <c r="E27" s="16"/>
    </row>
    <row r="28" spans="1:18" ht="12.75" customHeight="1"/>
    <row r="29" spans="1:18" ht="12.75" customHeight="1"/>
    <row r="30" spans="1:18" ht="12.75" customHeight="1"/>
    <row r="31" spans="1:18" ht="12.75" customHeight="1"/>
    <row r="32" spans="1:18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</sheetData>
  <mergeCells count="195">
    <mergeCell ref="L25:L26"/>
    <mergeCell ref="M25:M26"/>
    <mergeCell ref="N19:N20"/>
    <mergeCell ref="N23:N24"/>
    <mergeCell ref="L23:L24"/>
    <mergeCell ref="L21:L22"/>
    <mergeCell ref="J25:J26"/>
    <mergeCell ref="K25:K26"/>
    <mergeCell ref="J19:J20"/>
    <mergeCell ref="N25:N26"/>
    <mergeCell ref="K23:K24"/>
    <mergeCell ref="J23:J24"/>
    <mergeCell ref="K21:K22"/>
    <mergeCell ref="J21:J22"/>
    <mergeCell ref="R25:R26"/>
    <mergeCell ref="Q25:Q26"/>
    <mergeCell ref="P25:P26"/>
    <mergeCell ref="R21:R22"/>
    <mergeCell ref="R19:R20"/>
    <mergeCell ref="O19:O20"/>
    <mergeCell ref="O21:O22"/>
    <mergeCell ref="O23:O24"/>
    <mergeCell ref="O25:O26"/>
    <mergeCell ref="Q15:Q16"/>
    <mergeCell ref="N15:N16"/>
    <mergeCell ref="O15:O16"/>
    <mergeCell ref="M17:M18"/>
    <mergeCell ref="R17:R18"/>
    <mergeCell ref="Q21:Q22"/>
    <mergeCell ref="R23:R24"/>
    <mergeCell ref="Q19:Q20"/>
    <mergeCell ref="P19:P20"/>
    <mergeCell ref="P21:P22"/>
    <mergeCell ref="M19:M20"/>
    <mergeCell ref="O17:O18"/>
    <mergeCell ref="N17:N18"/>
    <mergeCell ref="M15:M16"/>
    <mergeCell ref="Q23:Q24"/>
    <mergeCell ref="P23:P24"/>
    <mergeCell ref="M23:M24"/>
    <mergeCell ref="M21:M22"/>
    <mergeCell ref="N21:N22"/>
    <mergeCell ref="P17:P18"/>
    <mergeCell ref="Q17:Q18"/>
    <mergeCell ref="L19:L20"/>
    <mergeCell ref="K19:K20"/>
    <mergeCell ref="N9:N10"/>
    <mergeCell ref="O9:O10"/>
    <mergeCell ref="P9:P10"/>
    <mergeCell ref="R13:R14"/>
    <mergeCell ref="Q13:Q14"/>
    <mergeCell ref="N13:N14"/>
    <mergeCell ref="M13:M14"/>
    <mergeCell ref="N11:N12"/>
    <mergeCell ref="M11:M12"/>
    <mergeCell ref="Q9:Q10"/>
    <mergeCell ref="Q11:Q12"/>
    <mergeCell ref="R9:R10"/>
    <mergeCell ref="R11:R12"/>
    <mergeCell ref="O11:O12"/>
    <mergeCell ref="P11:P12"/>
    <mergeCell ref="P13:P14"/>
    <mergeCell ref="O13:O14"/>
    <mergeCell ref="L15:L16"/>
    <mergeCell ref="K17:K18"/>
    <mergeCell ref="R15:R16"/>
    <mergeCell ref="P15:P16"/>
    <mergeCell ref="E25:E26"/>
    <mergeCell ref="E23:E24"/>
    <mergeCell ref="I25:I26"/>
    <mergeCell ref="I23:I24"/>
    <mergeCell ref="B25:B26"/>
    <mergeCell ref="A25:A26"/>
    <mergeCell ref="B23:B24"/>
    <mergeCell ref="A23:A24"/>
    <mergeCell ref="B19:B20"/>
    <mergeCell ref="C25:C26"/>
    <mergeCell ref="I21:I22"/>
    <mergeCell ref="I19:I20"/>
    <mergeCell ref="F25:F26"/>
    <mergeCell ref="F21:F22"/>
    <mergeCell ref="F23:F24"/>
    <mergeCell ref="H23:H24"/>
    <mergeCell ref="G23:G24"/>
    <mergeCell ref="C23:C24"/>
    <mergeCell ref="C19:C20"/>
    <mergeCell ref="H13:H14"/>
    <mergeCell ref="H21:H22"/>
    <mergeCell ref="G21:G22"/>
    <mergeCell ref="G19:G20"/>
    <mergeCell ref="H25:H26"/>
    <mergeCell ref="H19:H20"/>
    <mergeCell ref="G25:G26"/>
    <mergeCell ref="F13:F14"/>
    <mergeCell ref="G13:G14"/>
    <mergeCell ref="G15:G16"/>
    <mergeCell ref="G17:G18"/>
    <mergeCell ref="I17:I18"/>
    <mergeCell ref="H17:H18"/>
    <mergeCell ref="F15:F16"/>
    <mergeCell ref="F17:F18"/>
    <mergeCell ref="F19:F20"/>
    <mergeCell ref="E21:E22"/>
    <mergeCell ref="J17:J18"/>
    <mergeCell ref="L17:L18"/>
    <mergeCell ref="E19:E20"/>
    <mergeCell ref="H15:H16"/>
    <mergeCell ref="K15:K16"/>
    <mergeCell ref="J15:J16"/>
    <mergeCell ref="E15:E16"/>
    <mergeCell ref="A1:D1"/>
    <mergeCell ref="E1:M1"/>
    <mergeCell ref="A7:A8"/>
    <mergeCell ref="B3:B4"/>
    <mergeCell ref="K5:K6"/>
    <mergeCell ref="F11:F12"/>
    <mergeCell ref="G11:G12"/>
    <mergeCell ref="E13:E14"/>
    <mergeCell ref="E11:E12"/>
    <mergeCell ref="E9:E10"/>
    <mergeCell ref="I11:I12"/>
    <mergeCell ref="H11:H12"/>
    <mergeCell ref="K11:K12"/>
    <mergeCell ref="K9:K10"/>
    <mergeCell ref="L11:L12"/>
    <mergeCell ref="J9:J10"/>
    <mergeCell ref="J11:J12"/>
    <mergeCell ref="G9:G10"/>
    <mergeCell ref="F9:F10"/>
    <mergeCell ref="I13:I14"/>
    <mergeCell ref="G7:G8"/>
    <mergeCell ref="F5:F6"/>
    <mergeCell ref="G5:G6"/>
    <mergeCell ref="B21:B22"/>
    <mergeCell ref="C21:C22"/>
    <mergeCell ref="A11:A12"/>
    <mergeCell ref="A9:A10"/>
    <mergeCell ref="M5:M6"/>
    <mergeCell ref="L5:L6"/>
    <mergeCell ref="K7:K8"/>
    <mergeCell ref="E17:E18"/>
    <mergeCell ref="A19:A20"/>
    <mergeCell ref="A21:A22"/>
    <mergeCell ref="I9:I10"/>
    <mergeCell ref="H9:H10"/>
    <mergeCell ref="M9:M10"/>
    <mergeCell ref="L9:L10"/>
    <mergeCell ref="A13:A14"/>
    <mergeCell ref="C13:C14"/>
    <mergeCell ref="K13:K14"/>
    <mergeCell ref="L13:L14"/>
    <mergeCell ref="J13:J14"/>
    <mergeCell ref="J7:J8"/>
    <mergeCell ref="J5:J6"/>
    <mergeCell ref="I5:I6"/>
    <mergeCell ref="H5:H6"/>
    <mergeCell ref="I15:I16"/>
    <mergeCell ref="A17:A18"/>
    <mergeCell ref="A15:A16"/>
    <mergeCell ref="C11:C12"/>
    <mergeCell ref="B11:B12"/>
    <mergeCell ref="B9:B10"/>
    <mergeCell ref="C9:C10"/>
    <mergeCell ref="C15:C16"/>
    <mergeCell ref="B15:B16"/>
    <mergeCell ref="C17:C18"/>
    <mergeCell ref="B17:B18"/>
    <mergeCell ref="B13:B14"/>
    <mergeCell ref="F7:F8"/>
    <mergeCell ref="E7:E8"/>
    <mergeCell ref="H7:H8"/>
    <mergeCell ref="I7:I8"/>
    <mergeCell ref="D3:D4"/>
    <mergeCell ref="E5:E6"/>
    <mergeCell ref="A3:A4"/>
    <mergeCell ref="A5:A6"/>
    <mergeCell ref="B7:B8"/>
    <mergeCell ref="B5:B6"/>
    <mergeCell ref="C5:C6"/>
    <mergeCell ref="C7:C8"/>
    <mergeCell ref="C3:C4"/>
    <mergeCell ref="Q5:Q6"/>
    <mergeCell ref="R5:R6"/>
    <mergeCell ref="N1:P1"/>
    <mergeCell ref="O5:O6"/>
    <mergeCell ref="P5:P6"/>
    <mergeCell ref="N3:N4"/>
    <mergeCell ref="N5:N6"/>
    <mergeCell ref="M7:M8"/>
    <mergeCell ref="L7:L8"/>
    <mergeCell ref="O7:O8"/>
    <mergeCell ref="Q7:Q8"/>
    <mergeCell ref="P7:P8"/>
    <mergeCell ref="R7:R8"/>
    <mergeCell ref="N7:N8"/>
  </mergeCells>
  <pageMargins left="0.25" right="0.25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0"/>
  <sheetViews>
    <sheetView workbookViewId="0">
      <selection activeCell="I21" sqref="I21"/>
    </sheetView>
  </sheetViews>
  <sheetFormatPr defaultColWidth="14.42578125" defaultRowHeight="15" customHeight="1"/>
  <cols>
    <col min="1" max="1" width="4.140625" customWidth="1"/>
    <col min="2" max="2" width="5.28515625" customWidth="1"/>
    <col min="3" max="3" width="13.140625" customWidth="1"/>
    <col min="4" max="4" width="18.28515625" customWidth="1"/>
    <col min="5" max="12" width="8.85546875" customWidth="1"/>
    <col min="13" max="13" width="12.140625" customWidth="1"/>
    <col min="14" max="14" width="10.28515625" customWidth="1"/>
    <col min="15" max="15" width="12.140625" hidden="1" customWidth="1"/>
    <col min="16" max="16" width="12.28515625" customWidth="1"/>
    <col min="17" max="18" width="8" hidden="1" customWidth="1"/>
    <col min="19" max="28" width="11.5703125" customWidth="1"/>
  </cols>
  <sheetData>
    <row r="1" spans="1:18" ht="23.25" customHeight="1">
      <c r="A1" s="41">
        <v>43043</v>
      </c>
      <c r="B1" s="26"/>
      <c r="C1" s="26"/>
      <c r="D1" s="26"/>
      <c r="E1" s="42" t="s">
        <v>0</v>
      </c>
      <c r="F1" s="26"/>
      <c r="G1" s="26"/>
      <c r="H1" s="26"/>
      <c r="I1" s="26"/>
      <c r="J1" s="26"/>
      <c r="K1" s="26"/>
      <c r="L1" s="26"/>
      <c r="M1" s="26"/>
      <c r="N1" s="25" t="s">
        <v>4</v>
      </c>
      <c r="O1" s="26"/>
      <c r="P1" s="26"/>
    </row>
    <row r="2" spans="1:18" ht="12.75" customHeight="1" thickBot="1"/>
    <row r="3" spans="1:18" ht="23.25" customHeight="1">
      <c r="A3" s="72" t="s">
        <v>3</v>
      </c>
      <c r="B3" s="73" t="s">
        <v>5</v>
      </c>
      <c r="C3" s="73" t="s">
        <v>6</v>
      </c>
      <c r="D3" s="74" t="s">
        <v>7</v>
      </c>
      <c r="E3" s="75" t="s">
        <v>8</v>
      </c>
      <c r="F3" s="76" t="s">
        <v>9</v>
      </c>
      <c r="G3" s="77" t="s">
        <v>10</v>
      </c>
      <c r="H3" s="78" t="s">
        <v>11</v>
      </c>
      <c r="I3" s="78" t="s">
        <v>12</v>
      </c>
      <c r="J3" s="78" t="s">
        <v>13</v>
      </c>
      <c r="K3" s="78" t="s">
        <v>14</v>
      </c>
      <c r="L3" s="78" t="s">
        <v>15</v>
      </c>
      <c r="M3" s="79" t="s">
        <v>16</v>
      </c>
      <c r="N3" s="80" t="s">
        <v>17</v>
      </c>
      <c r="O3" s="81"/>
      <c r="P3" s="82" t="s">
        <v>18</v>
      </c>
    </row>
    <row r="4" spans="1:18" ht="13.5" customHeight="1">
      <c r="A4" s="83"/>
      <c r="B4" s="63"/>
      <c r="C4" s="63"/>
      <c r="D4" s="63"/>
      <c r="E4" s="64" t="s">
        <v>19</v>
      </c>
      <c r="F4" s="64" t="s">
        <v>19</v>
      </c>
      <c r="G4" s="64" t="s">
        <v>19</v>
      </c>
      <c r="H4" s="64" t="s">
        <v>19</v>
      </c>
      <c r="I4" s="64" t="s">
        <v>19</v>
      </c>
      <c r="J4" s="64" t="s">
        <v>19</v>
      </c>
      <c r="K4" s="64" t="s">
        <v>19</v>
      </c>
      <c r="L4" s="65" t="s">
        <v>19</v>
      </c>
      <c r="M4" s="65" t="s">
        <v>20</v>
      </c>
      <c r="N4" s="63"/>
      <c r="O4" s="62"/>
      <c r="P4" s="84" t="s">
        <v>19</v>
      </c>
    </row>
    <row r="5" spans="1:18" ht="11.25" customHeight="1">
      <c r="A5" s="85">
        <v>1</v>
      </c>
      <c r="B5" s="66">
        <v>6</v>
      </c>
      <c r="C5" s="66" t="s">
        <v>25</v>
      </c>
      <c r="D5" s="67" t="s">
        <v>26</v>
      </c>
      <c r="E5" s="68">
        <v>2.1446759259259262E-3</v>
      </c>
      <c r="F5" s="68">
        <v>1.2802083333333335E-3</v>
      </c>
      <c r="G5" s="68">
        <v>1.352199074074074E-3</v>
      </c>
      <c r="H5" s="68">
        <v>2.2025462962962966E-3</v>
      </c>
      <c r="I5" s="68">
        <v>1.3898148148148149E-3</v>
      </c>
      <c r="J5" s="68">
        <v>1.4129629629629631E-3</v>
      </c>
      <c r="K5" s="68">
        <v>2.1909722222222222E-3</v>
      </c>
      <c r="L5" s="68">
        <v>2.2152777777777778E-3</v>
      </c>
      <c r="M5" s="69">
        <f>IF((OR(E5="x",F5="x",G5="x",K5="x",H5="x",I5="x",J5="x",L5="x")),"nebaigė",(E5+F5+G5+K5+H5+I5+J5+L5))</f>
        <v>1.4188657407407407E-2</v>
      </c>
      <c r="N5" s="70">
        <f>IF((OR(E5="x",F5="x",G5="x",K5="x",H5="x",I5="x",J5="x",L5="x")),"nebaigė",RANK($M$5:$M$12,$M$5:$M$12,20))</f>
        <v>1</v>
      </c>
      <c r="O5" s="71">
        <f>IF(M5&gt;0,MIN(R5),"0")</f>
        <v>1.4188657407407407E-2</v>
      </c>
      <c r="P5" s="86" t="str">
        <f>IF((M5-$O$5)=0,("lyderis"),(M5-$O$5))</f>
        <v>lyderis</v>
      </c>
      <c r="Q5" s="60">
        <f>IF(M5&gt;0,M5,"")</f>
        <v>1.4188657407407407E-2</v>
      </c>
      <c r="R5" s="23">
        <f>IF(M5&gt;0,M5,"")</f>
        <v>1.4188657407407407E-2</v>
      </c>
    </row>
    <row r="6" spans="1:18" ht="11.25" customHeight="1">
      <c r="A6" s="83"/>
      <c r="B6" s="63"/>
      <c r="C6" s="63"/>
      <c r="D6" s="67" t="s">
        <v>29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87"/>
      <c r="Q6" s="61"/>
      <c r="R6" s="24"/>
    </row>
    <row r="7" spans="1:18" ht="11.25" customHeight="1">
      <c r="A7" s="85">
        <v>3</v>
      </c>
      <c r="B7" s="66">
        <v>7</v>
      </c>
      <c r="C7" s="66" t="s">
        <v>31</v>
      </c>
      <c r="D7" s="67" t="s">
        <v>32</v>
      </c>
      <c r="E7" s="68">
        <v>2.2974537037037039E-3</v>
      </c>
      <c r="F7" s="68">
        <v>1.3622685185185185E-3</v>
      </c>
      <c r="G7" s="68">
        <v>1.372800925925926E-3</v>
      </c>
      <c r="H7" s="68">
        <v>2.2627314814814815E-3</v>
      </c>
      <c r="I7" s="68">
        <v>1.3673611111111111E-3</v>
      </c>
      <c r="J7" s="68">
        <v>1.3923611111111109E-3</v>
      </c>
      <c r="K7" s="68">
        <v>2.2650462962962963E-3</v>
      </c>
      <c r="L7" s="68">
        <v>2.2627314814814815E-3</v>
      </c>
      <c r="M7" s="69">
        <f>IF((OR(E7="x",F7="x",G7="x",K7="x",H7="x",I7="x",J7="x",L7="x")),"nebaigė",(E7+F7+G7+K7+H7+I7+J7+L7))</f>
        <v>1.458275462962963E-2</v>
      </c>
      <c r="N7" s="70">
        <f>IF((OR(E7="x",F7="x",G7="x",K7="x",H7="x",I7="x",J7="x",L7="x")),"nebaigė",RANK($M$5:$M$12,$M$5:$M$12,20))</f>
        <v>2</v>
      </c>
      <c r="O7" s="71">
        <f>IF(M7&gt;0,MIN(R7),"0")</f>
        <v>1.458275462962963E-2</v>
      </c>
      <c r="P7" s="86">
        <f>IF((M7-$O$5)=0,("lyderis"),(M7-$O$5))</f>
        <v>3.9409722222222276E-4</v>
      </c>
      <c r="Q7" s="60">
        <f>IF(M7&gt;0,M7,"")</f>
        <v>1.458275462962963E-2</v>
      </c>
      <c r="R7" s="23">
        <f>IF(M7&gt;0,M7,"")</f>
        <v>1.458275462962963E-2</v>
      </c>
    </row>
    <row r="8" spans="1:18" ht="11.25" customHeight="1">
      <c r="A8" s="83"/>
      <c r="B8" s="63"/>
      <c r="C8" s="63"/>
      <c r="D8" s="67" t="s">
        <v>36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87"/>
      <c r="Q8" s="61"/>
      <c r="R8" s="24"/>
    </row>
    <row r="9" spans="1:18" ht="11.25" customHeight="1">
      <c r="A9" s="85">
        <v>4</v>
      </c>
      <c r="B9" s="66">
        <v>8</v>
      </c>
      <c r="C9" s="66" t="s">
        <v>37</v>
      </c>
      <c r="D9" s="67" t="s">
        <v>38</v>
      </c>
      <c r="E9" s="68">
        <v>2.3472222222222223E-3</v>
      </c>
      <c r="F9" s="68">
        <v>1.3894675925925925E-3</v>
      </c>
      <c r="G9" s="68">
        <v>1.4574074074074073E-3</v>
      </c>
      <c r="H9" s="68">
        <v>2.3958333333333336E-3</v>
      </c>
      <c r="I9" s="68">
        <v>1.4697916666666663E-3</v>
      </c>
      <c r="J9" s="68">
        <v>1.5402777777777778E-3</v>
      </c>
      <c r="K9" s="68" t="s">
        <v>78</v>
      </c>
      <c r="L9" s="68"/>
      <c r="M9" s="69" t="str">
        <f>IF((OR(E9="x",F9="x",G9="x",K9="x",H9="x",I9="x",J9="x",L9="x")),"nebaigė",(E9+F9+G9+K9+H9+I9+J9+L9))</f>
        <v>nebaigė</v>
      </c>
      <c r="N9" s="70" t="str">
        <f>IF((OR(E9="x",F9="x",G9="x",K9="x",H9="x",I9="x",J9="x",L9="x")),"nebaigė",RANK($M$5:$M$12,$M$5:$M$12,20))</f>
        <v>nebaigė</v>
      </c>
      <c r="O9" s="70" t="str">
        <f t="shared" ref="O9:P9" si="0">IF((OR(F9="x",G9="x",H9="x",L9="x",I9="x",J9="x",K9="x",M9="x")),"nebaigė",RANK($M$5:$M$12,$M$5:$M$12,20))</f>
        <v>nebaigė</v>
      </c>
      <c r="P9" s="88" t="str">
        <f t="shared" si="0"/>
        <v>nebaigė</v>
      </c>
      <c r="Q9" s="60" t="str">
        <f>IF(M9&gt;0,M9,"")</f>
        <v>nebaigė</v>
      </c>
      <c r="R9" s="23" t="str">
        <f>IF(M9&gt;0,M9,"")</f>
        <v>nebaigė</v>
      </c>
    </row>
    <row r="10" spans="1:18" ht="11.25" customHeight="1">
      <c r="A10" s="83"/>
      <c r="B10" s="63"/>
      <c r="C10" s="63"/>
      <c r="D10" s="67" t="s">
        <v>44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87"/>
      <c r="Q10" s="61"/>
      <c r="R10" s="24"/>
    </row>
    <row r="11" spans="1:18" ht="11.25" customHeight="1">
      <c r="A11" s="85">
        <v>5</v>
      </c>
      <c r="B11" s="66">
        <v>9</v>
      </c>
      <c r="C11" s="66" t="s">
        <v>45</v>
      </c>
      <c r="D11" s="67" t="s">
        <v>46</v>
      </c>
      <c r="E11" s="68">
        <v>2.3807870370370367E-3</v>
      </c>
      <c r="F11" s="68">
        <v>1.4100694444444445E-3</v>
      </c>
      <c r="G11" s="68">
        <v>1.4186342592592592E-3</v>
      </c>
      <c r="H11" s="68">
        <v>2.409722222222222E-3</v>
      </c>
      <c r="I11" s="68">
        <v>1.4332175925925925E-3</v>
      </c>
      <c r="J11" s="68">
        <v>1.5552083333333336E-3</v>
      </c>
      <c r="K11" s="68" t="s">
        <v>78</v>
      </c>
      <c r="L11" s="68"/>
      <c r="M11" s="69" t="str">
        <f>IF((OR(E11="x",F11="x",G11="x",K11="x",H11="x",I11="x",J11="x",L11="x")),"nebaigė",(E11+F11+G11+K11+H11+I11+J11+L11))</f>
        <v>nebaigė</v>
      </c>
      <c r="N11" s="70" t="str">
        <f>IF((OR(E11="x",F11="x",G11="x",K11="x",H11="x",I11="x",J11="x",L11="x")),"nebaigė",RANK($M$5:$M$12,$M$5:$M$12,20))</f>
        <v>nebaigė</v>
      </c>
      <c r="O11" s="70" t="str">
        <f t="shared" ref="O11:P11" si="1">IF((OR(F11="x",G11="x",H11="x",L11="x",I11="x",J11="x",K11="x",M11="x")),"nebaigė",RANK($M$5:$M$12,$M$5:$M$12,20))</f>
        <v>nebaigė</v>
      </c>
      <c r="P11" s="88" t="str">
        <f t="shared" si="1"/>
        <v>nebaigė</v>
      </c>
      <c r="Q11" s="60" t="str">
        <f>IF(M11&gt;0,M11,"")</f>
        <v>nebaigė</v>
      </c>
      <c r="R11" s="23" t="str">
        <f>IF(M11&gt;0,M11,"")</f>
        <v>nebaigė</v>
      </c>
    </row>
    <row r="12" spans="1:18" ht="11.25" customHeight="1" thickBot="1">
      <c r="A12" s="89"/>
      <c r="B12" s="90"/>
      <c r="C12" s="90"/>
      <c r="D12" s="91" t="s">
        <v>48</v>
      </c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2"/>
      <c r="Q12" s="61"/>
      <c r="R12" s="24"/>
    </row>
    <row r="13" spans="1:18" ht="12.75" customHeight="1">
      <c r="E13" s="16"/>
    </row>
    <row r="14" spans="1:18" ht="12.75" customHeight="1"/>
    <row r="15" spans="1:18" ht="12.75" customHeight="1"/>
    <row r="16" spans="1:18" ht="12.75" customHeight="1"/>
    <row r="17" spans="11:11" ht="12.75" customHeight="1">
      <c r="K17" t="s">
        <v>79</v>
      </c>
    </row>
    <row r="18" spans="11:11" ht="12.75" customHeight="1"/>
    <row r="19" spans="11:11" ht="12.75" customHeight="1"/>
    <row r="20" spans="11:11" ht="12.75" customHeight="1"/>
    <row r="21" spans="11:11" ht="12.75" customHeight="1"/>
    <row r="22" spans="11:11" ht="12.75" customHeight="1"/>
    <row r="23" spans="11:11" ht="12.75" customHeight="1"/>
    <row r="24" spans="11:11" ht="12.75" customHeight="1"/>
    <row r="25" spans="11:11" ht="12.75" customHeight="1"/>
    <row r="26" spans="11:11" ht="12.75" customHeight="1"/>
    <row r="27" spans="11:11" ht="12.75" customHeight="1"/>
    <row r="28" spans="11:11" ht="12.75" customHeight="1"/>
    <row r="29" spans="11:11" ht="12.75" customHeight="1"/>
    <row r="30" spans="11:11" ht="12.75" customHeight="1"/>
    <row r="31" spans="11:11" ht="12.75" customHeight="1"/>
    <row r="32" spans="11:11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</sheetData>
  <mergeCells count="76">
    <mergeCell ref="I5:I6"/>
    <mergeCell ref="G7:G8"/>
    <mergeCell ref="J7:J8"/>
    <mergeCell ref="E1:M1"/>
    <mergeCell ref="N1:P1"/>
    <mergeCell ref="N3:N4"/>
    <mergeCell ref="N5:N6"/>
    <mergeCell ref="M5:M6"/>
    <mergeCell ref="F7:F8"/>
    <mergeCell ref="C5:C6"/>
    <mergeCell ref="R9:R10"/>
    <mergeCell ref="R11:R12"/>
    <mergeCell ref="E7:E8"/>
    <mergeCell ref="E9:E10"/>
    <mergeCell ref="H5:H6"/>
    <mergeCell ref="G5:G6"/>
    <mergeCell ref="H9:H10"/>
    <mergeCell ref="G9:G10"/>
    <mergeCell ref="E5:E6"/>
    <mergeCell ref="F5:F6"/>
    <mergeCell ref="H7:H8"/>
    <mergeCell ref="I7:I8"/>
    <mergeCell ref="H11:H12"/>
    <mergeCell ref="I11:I12"/>
    <mergeCell ref="L11:L12"/>
    <mergeCell ref="A7:A8"/>
    <mergeCell ref="A11:A12"/>
    <mergeCell ref="A9:A10"/>
    <mergeCell ref="A5:A6"/>
    <mergeCell ref="B5:B6"/>
    <mergeCell ref="A3:A4"/>
    <mergeCell ref="A1:D1"/>
    <mergeCell ref="C3:C4"/>
    <mergeCell ref="D3:D4"/>
    <mergeCell ref="B3:B4"/>
    <mergeCell ref="R7:R8"/>
    <mergeCell ref="Q5:Q6"/>
    <mergeCell ref="R5:R6"/>
    <mergeCell ref="P7:P8"/>
    <mergeCell ref="O7:O8"/>
    <mergeCell ref="J11:J12"/>
    <mergeCell ref="J9:J10"/>
    <mergeCell ref="O5:O6"/>
    <mergeCell ref="P5:P6"/>
    <mergeCell ref="Q7:Q8"/>
    <mergeCell ref="Q11:Q12"/>
    <mergeCell ref="K11:K12"/>
    <mergeCell ref="L5:L6"/>
    <mergeCell ref="K5:K6"/>
    <mergeCell ref="J5:J6"/>
    <mergeCell ref="Q9:Q10"/>
    <mergeCell ref="K9:K10"/>
    <mergeCell ref="C11:C12"/>
    <mergeCell ref="B11:B12"/>
    <mergeCell ref="F9:F10"/>
    <mergeCell ref="I9:I10"/>
    <mergeCell ref="E11:E12"/>
    <mergeCell ref="F11:F12"/>
    <mergeCell ref="G11:G12"/>
    <mergeCell ref="C9:C10"/>
    <mergeCell ref="C7:C8"/>
    <mergeCell ref="B9:B10"/>
    <mergeCell ref="B7:B8"/>
    <mergeCell ref="P11:P12"/>
    <mergeCell ref="O11:O12"/>
    <mergeCell ref="N11:N12"/>
    <mergeCell ref="O9:O10"/>
    <mergeCell ref="M9:M10"/>
    <mergeCell ref="N9:N10"/>
    <mergeCell ref="P9:P10"/>
    <mergeCell ref="L7:L8"/>
    <mergeCell ref="K7:K8"/>
    <mergeCell ref="M7:M8"/>
    <mergeCell ref="N7:N8"/>
    <mergeCell ref="M11:M12"/>
    <mergeCell ref="L9:L10"/>
  </mergeCells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2"/>
  <sheetViews>
    <sheetView workbookViewId="0">
      <selection activeCell="H21" sqref="H21"/>
    </sheetView>
  </sheetViews>
  <sheetFormatPr defaultColWidth="14.42578125" defaultRowHeight="15" customHeight="1"/>
  <cols>
    <col min="1" max="1" width="4.140625" customWidth="1"/>
    <col min="2" max="2" width="5.28515625" customWidth="1"/>
    <col min="3" max="3" width="13.85546875" customWidth="1"/>
    <col min="4" max="4" width="19.5703125" customWidth="1"/>
    <col min="5" max="12" width="8.28515625" customWidth="1"/>
    <col min="13" max="13" width="12.140625" customWidth="1"/>
    <col min="14" max="14" width="11.42578125" customWidth="1"/>
    <col min="15" max="15" width="12.140625" hidden="1" customWidth="1"/>
    <col min="16" max="16" width="12.140625" customWidth="1"/>
    <col min="17" max="18" width="8" hidden="1" customWidth="1"/>
    <col min="19" max="28" width="11.5703125" customWidth="1"/>
  </cols>
  <sheetData>
    <row r="1" spans="1:18" ht="23.25" customHeight="1">
      <c r="A1" s="41">
        <v>43043</v>
      </c>
      <c r="B1" s="26"/>
      <c r="C1" s="26"/>
      <c r="D1" s="26"/>
      <c r="E1" s="42" t="s">
        <v>0</v>
      </c>
      <c r="F1" s="26"/>
      <c r="G1" s="26"/>
      <c r="H1" s="26"/>
      <c r="I1" s="26"/>
      <c r="J1" s="26"/>
      <c r="K1" s="26"/>
      <c r="L1" s="26"/>
      <c r="M1" s="26"/>
      <c r="N1" s="25" t="s">
        <v>1</v>
      </c>
      <c r="O1" s="26"/>
      <c r="P1" s="26"/>
    </row>
    <row r="2" spans="1:18" ht="12.75" customHeight="1" thickBot="1"/>
    <row r="3" spans="1:18" ht="23.25" customHeight="1">
      <c r="A3" s="72" t="s">
        <v>3</v>
      </c>
      <c r="B3" s="73" t="s">
        <v>5</v>
      </c>
      <c r="C3" s="73" t="s">
        <v>6</v>
      </c>
      <c r="D3" s="74" t="s">
        <v>7</v>
      </c>
      <c r="E3" s="75" t="s">
        <v>8</v>
      </c>
      <c r="F3" s="76" t="s">
        <v>9</v>
      </c>
      <c r="G3" s="77" t="s">
        <v>10</v>
      </c>
      <c r="H3" s="78" t="s">
        <v>11</v>
      </c>
      <c r="I3" s="78" t="s">
        <v>12</v>
      </c>
      <c r="J3" s="78" t="s">
        <v>13</v>
      </c>
      <c r="K3" s="78" t="s">
        <v>14</v>
      </c>
      <c r="L3" s="78" t="s">
        <v>15</v>
      </c>
      <c r="M3" s="79" t="s">
        <v>16</v>
      </c>
      <c r="N3" s="80" t="s">
        <v>17</v>
      </c>
      <c r="O3" s="81"/>
      <c r="P3" s="82" t="s">
        <v>18</v>
      </c>
    </row>
    <row r="4" spans="1:18" ht="13.5" customHeight="1">
      <c r="A4" s="83"/>
      <c r="B4" s="63"/>
      <c r="C4" s="63"/>
      <c r="D4" s="63"/>
      <c r="E4" s="64" t="s">
        <v>19</v>
      </c>
      <c r="F4" s="64" t="s">
        <v>19</v>
      </c>
      <c r="G4" s="64" t="s">
        <v>19</v>
      </c>
      <c r="H4" s="64" t="s">
        <v>19</v>
      </c>
      <c r="I4" s="64" t="s">
        <v>19</v>
      </c>
      <c r="J4" s="64" t="s">
        <v>19</v>
      </c>
      <c r="K4" s="64" t="s">
        <v>19</v>
      </c>
      <c r="L4" s="65" t="s">
        <v>19</v>
      </c>
      <c r="M4" s="65" t="s">
        <v>20</v>
      </c>
      <c r="N4" s="63"/>
      <c r="O4" s="62"/>
      <c r="P4" s="84" t="s">
        <v>19</v>
      </c>
    </row>
    <row r="5" spans="1:18" ht="11.25" customHeight="1">
      <c r="A5" s="85">
        <v>1</v>
      </c>
      <c r="B5" s="66">
        <v>3</v>
      </c>
      <c r="C5" s="98" t="s">
        <v>22</v>
      </c>
      <c r="D5" s="67" t="s">
        <v>24</v>
      </c>
      <c r="E5" s="68">
        <v>2.2222222222222222E-3</v>
      </c>
      <c r="F5" s="68">
        <v>1.2733796296296297E-3</v>
      </c>
      <c r="G5" s="68">
        <v>1.3229166666666665E-3</v>
      </c>
      <c r="H5" s="68">
        <v>2.2002314814814814E-3</v>
      </c>
      <c r="I5" s="68">
        <v>1.3045138888888889E-3</v>
      </c>
      <c r="J5" s="68">
        <v>1.3251157407407406E-3</v>
      </c>
      <c r="K5" s="68">
        <v>2.2384259259259258E-3</v>
      </c>
      <c r="L5" s="68">
        <v>2.1481481481481482E-3</v>
      </c>
      <c r="M5" s="69">
        <f>IF((OR(E5="x",F5="x",G5="x",K5="x",H5="x",I5="x",J5="x",L5="x")),"nebaigė",(E5+F5+G5+K5+H5+I5+J5+L5))</f>
        <v>1.4034953703703706E-2</v>
      </c>
      <c r="N5" s="70">
        <f>IF((OR(E5="x",F5="x",G5="x",K5="x",H5="x",I5="x",J5="x",L5="x")),"nebaigė",RANK($M$5:$M$10,$M$5:$M$10,20))</f>
        <v>1</v>
      </c>
      <c r="O5" s="71">
        <f>IF(M5&gt;0,MIN(R5),"0")</f>
        <v>1.4034953703703706E-2</v>
      </c>
      <c r="P5" s="86" t="str">
        <f>IF((M5-$O$5)=0,("lyderis"),(M5-$O$5))</f>
        <v>lyderis</v>
      </c>
      <c r="Q5" s="60">
        <f>IF(M5&gt;0,M5,"")</f>
        <v>1.4034953703703706E-2</v>
      </c>
      <c r="R5" s="23">
        <f>IF(M5&gt;0,M5,"")</f>
        <v>1.4034953703703706E-2</v>
      </c>
    </row>
    <row r="6" spans="1:18" ht="11.25" customHeight="1">
      <c r="A6" s="83"/>
      <c r="B6" s="63"/>
      <c r="C6" s="63"/>
      <c r="D6" s="67" t="s">
        <v>27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87"/>
      <c r="Q6" s="61"/>
      <c r="R6" s="24"/>
    </row>
    <row r="7" spans="1:18" ht="11.25" customHeight="1">
      <c r="A7" s="85">
        <v>2</v>
      </c>
      <c r="B7" s="66">
        <v>4</v>
      </c>
      <c r="C7" s="98" t="s">
        <v>30</v>
      </c>
      <c r="D7" s="67" t="s">
        <v>34</v>
      </c>
      <c r="E7" s="68">
        <v>2.2025462962962966E-3</v>
      </c>
      <c r="F7" s="68">
        <v>1.2953703703703706E-3</v>
      </c>
      <c r="G7" s="68">
        <v>1.302314814814815E-3</v>
      </c>
      <c r="H7" s="68">
        <v>2.1805555555555558E-3</v>
      </c>
      <c r="I7" s="68">
        <v>1.3077546296296294E-3</v>
      </c>
      <c r="J7" s="68">
        <v>1.3380787037037035E-3</v>
      </c>
      <c r="K7" s="68">
        <v>2.2118055555555558E-3</v>
      </c>
      <c r="L7" s="68">
        <v>2.2650462962962963E-3</v>
      </c>
      <c r="M7" s="69">
        <f>IF((OR(E7="x",F7="x",G7="x",K7="x",H7="x",I7="x",J7="x",L7="x")),"nebaigė",(E7+F7+G7+K7+H7+I7+J7+L7))</f>
        <v>1.4103472222222224E-2</v>
      </c>
      <c r="N7" s="70">
        <f>IF((OR(E7="x",F7="x",G7="x",K7="x",H7="x",I7="x",J7="x",L7="x")),"nebaigė",RANK($M$5:$M$10,$M$5:$M$10,20))</f>
        <v>2</v>
      </c>
      <c r="O7" s="71">
        <f>IF(M7&gt;0,MIN(R7),"0")</f>
        <v>1.4103472222222224E-2</v>
      </c>
      <c r="P7" s="86">
        <f>IF((M7-$O$5)=0,("lyderis"),(M7-$O$5))</f>
        <v>6.8518518518518104E-5</v>
      </c>
      <c r="Q7" s="60">
        <f>IF(M7&gt;0,M7,"")</f>
        <v>1.4103472222222224E-2</v>
      </c>
      <c r="R7" s="23">
        <f>IF(M7&gt;0,M7,"")</f>
        <v>1.4103472222222224E-2</v>
      </c>
    </row>
    <row r="8" spans="1:18" ht="11.25" customHeight="1">
      <c r="A8" s="83"/>
      <c r="B8" s="63"/>
      <c r="C8" s="63"/>
      <c r="D8" s="67" t="s">
        <v>39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87"/>
      <c r="Q8" s="61"/>
      <c r="R8" s="24"/>
    </row>
    <row r="9" spans="1:18" ht="11.25" customHeight="1">
      <c r="A9" s="85">
        <v>3</v>
      </c>
      <c r="B9" s="66">
        <v>5</v>
      </c>
      <c r="C9" s="98" t="s">
        <v>41</v>
      </c>
      <c r="D9" s="67" t="s">
        <v>42</v>
      </c>
      <c r="E9" s="68">
        <v>2.4016203703703704E-3</v>
      </c>
      <c r="F9" s="68">
        <v>1.5410879629629631E-3</v>
      </c>
      <c r="G9" s="68">
        <v>1.4976851851851852E-3</v>
      </c>
      <c r="H9" s="68" t="s">
        <v>78</v>
      </c>
      <c r="I9" s="68"/>
      <c r="J9" s="68"/>
      <c r="K9" s="68"/>
      <c r="L9" s="68"/>
      <c r="M9" s="69" t="str">
        <f>IF((OR(E9="x",F9="x",G9="x",K9="x",H9="x",I9="x",J9="x",L9="x")),"nebaigė",(E9+F9+G9+K9+H9+I9+J9+L9))</f>
        <v>nebaigė</v>
      </c>
      <c r="N9" s="70" t="str">
        <f>IF((OR(E9="x",F9="x",G9="x",K9="x",H9="x",I9="x",J9="x",L9="x")),"nebaigė",RANK($M$5:$M$10,$M$5:$M$10,20))</f>
        <v>nebaigė</v>
      </c>
      <c r="O9" s="70" t="str">
        <f t="shared" ref="O9:P9" si="0">IF((OR(F9="x",G9="x",H9="x",L9="x",I9="x",J9="x",K9="x",M9="x")),"nebaigė",RANK($M$5:$M$10,$M$5:$M$10,20))</f>
        <v>nebaigė</v>
      </c>
      <c r="P9" s="88" t="str">
        <f t="shared" si="0"/>
        <v>nebaigė</v>
      </c>
      <c r="Q9" s="60" t="str">
        <f>IF(M9&gt;0,M9,"")</f>
        <v>nebaigė</v>
      </c>
      <c r="R9" s="23" t="str">
        <f>IF(M9&gt;0,M9,"")</f>
        <v>nebaigė</v>
      </c>
    </row>
    <row r="10" spans="1:18" ht="11.25" customHeight="1" thickBot="1">
      <c r="A10" s="89"/>
      <c r="B10" s="90"/>
      <c r="C10" s="90"/>
      <c r="D10" s="91" t="s">
        <v>50</v>
      </c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2"/>
      <c r="Q10" s="61"/>
      <c r="R10" s="24"/>
    </row>
    <row r="11" spans="1:18" ht="12.75" customHeight="1">
      <c r="E11" s="16"/>
    </row>
    <row r="12" spans="1:18" ht="12.75" customHeight="1"/>
    <row r="13" spans="1:18" ht="12.75" customHeight="1"/>
    <row r="14" spans="1:18" ht="12.75" customHeight="1"/>
    <row r="15" spans="1:18" ht="12.75" customHeight="1">
      <c r="E15" s="16"/>
    </row>
    <row r="16" spans="1:18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</sheetData>
  <mergeCells count="59">
    <mergeCell ref="G9:G10"/>
    <mergeCell ref="K9:K10"/>
    <mergeCell ref="J9:J10"/>
    <mergeCell ref="O9:O10"/>
    <mergeCell ref="P9:P10"/>
    <mergeCell ref="H9:H10"/>
    <mergeCell ref="I9:I10"/>
    <mergeCell ref="M9:M10"/>
    <mergeCell ref="L9:L10"/>
    <mergeCell ref="M7:M8"/>
    <mergeCell ref="L7:L8"/>
    <mergeCell ref="G7:G8"/>
    <mergeCell ref="H7:H8"/>
    <mergeCell ref="I7:I8"/>
    <mergeCell ref="J7:J8"/>
    <mergeCell ref="K7:K8"/>
    <mergeCell ref="Q7:Q8"/>
    <mergeCell ref="R7:R8"/>
    <mergeCell ref="N7:N8"/>
    <mergeCell ref="N9:N10"/>
    <mergeCell ref="Q5:Q6"/>
    <mergeCell ref="R5:R6"/>
    <mergeCell ref="O7:O8"/>
    <mergeCell ref="P7:P8"/>
    <mergeCell ref="Q9:Q10"/>
    <mergeCell ref="R9:R10"/>
    <mergeCell ref="G5:G6"/>
    <mergeCell ref="K5:K6"/>
    <mergeCell ref="L5:L6"/>
    <mergeCell ref="N5:N6"/>
    <mergeCell ref="O5:O6"/>
    <mergeCell ref="H5:H6"/>
    <mergeCell ref="I5:I6"/>
    <mergeCell ref="N1:P1"/>
    <mergeCell ref="M5:M6"/>
    <mergeCell ref="N3:N4"/>
    <mergeCell ref="P5:P6"/>
    <mergeCell ref="J5:J6"/>
    <mergeCell ref="A1:D1"/>
    <mergeCell ref="A3:A4"/>
    <mergeCell ref="A7:A8"/>
    <mergeCell ref="A9:A10"/>
    <mergeCell ref="F7:F8"/>
    <mergeCell ref="F9:F10"/>
    <mergeCell ref="B5:B6"/>
    <mergeCell ref="C5:C6"/>
    <mergeCell ref="B7:B8"/>
    <mergeCell ref="C7:C8"/>
    <mergeCell ref="E7:E8"/>
    <mergeCell ref="C9:C10"/>
    <mergeCell ref="B9:B10"/>
    <mergeCell ref="E9:E10"/>
    <mergeCell ref="F5:F6"/>
    <mergeCell ref="E1:M1"/>
    <mergeCell ref="E5:E6"/>
    <mergeCell ref="A5:A6"/>
    <mergeCell ref="B3:B4"/>
    <mergeCell ref="C3:C4"/>
    <mergeCell ref="D3:D4"/>
  </mergeCells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0"/>
  <sheetViews>
    <sheetView workbookViewId="0">
      <selection activeCell="M25" sqref="M25"/>
    </sheetView>
  </sheetViews>
  <sheetFormatPr defaultColWidth="14.42578125" defaultRowHeight="15" customHeight="1"/>
  <cols>
    <col min="1" max="1" width="4.140625" customWidth="1"/>
    <col min="2" max="2" width="5.28515625" customWidth="1"/>
    <col min="3" max="3" width="14.42578125" customWidth="1"/>
    <col min="4" max="4" width="20.28515625" customWidth="1"/>
    <col min="5" max="12" width="8.140625" customWidth="1"/>
    <col min="13" max="13" width="12.140625" customWidth="1"/>
    <col min="14" max="14" width="7.28515625" customWidth="1"/>
    <col min="15" max="15" width="12.140625" hidden="1" customWidth="1"/>
    <col min="16" max="16" width="12.140625" customWidth="1"/>
    <col min="17" max="18" width="8" hidden="1" customWidth="1"/>
    <col min="19" max="28" width="11.5703125" customWidth="1"/>
  </cols>
  <sheetData>
    <row r="1" spans="1:18" ht="23.25" customHeight="1">
      <c r="A1" s="41">
        <v>43043</v>
      </c>
      <c r="B1" s="26"/>
      <c r="C1" s="26"/>
      <c r="D1" s="26"/>
      <c r="E1" s="42" t="s">
        <v>0</v>
      </c>
      <c r="F1" s="26"/>
      <c r="G1" s="26"/>
      <c r="H1" s="26"/>
      <c r="I1" s="26"/>
      <c r="J1" s="26"/>
      <c r="K1" s="26"/>
      <c r="L1" s="26"/>
      <c r="M1" s="26"/>
      <c r="N1" s="25" t="s">
        <v>52</v>
      </c>
      <c r="O1" s="26"/>
      <c r="P1" s="26"/>
    </row>
    <row r="2" spans="1:18" ht="12.75" customHeight="1" thickBot="1"/>
    <row r="3" spans="1:18" ht="23.25" customHeight="1">
      <c r="A3" s="72" t="s">
        <v>3</v>
      </c>
      <c r="B3" s="73" t="s">
        <v>5</v>
      </c>
      <c r="C3" s="73" t="s">
        <v>6</v>
      </c>
      <c r="D3" s="74" t="s">
        <v>7</v>
      </c>
      <c r="E3" s="75" t="s">
        <v>8</v>
      </c>
      <c r="F3" s="76" t="s">
        <v>9</v>
      </c>
      <c r="G3" s="77" t="s">
        <v>10</v>
      </c>
      <c r="H3" s="78" t="s">
        <v>11</v>
      </c>
      <c r="I3" s="78" t="s">
        <v>12</v>
      </c>
      <c r="J3" s="78" t="s">
        <v>13</v>
      </c>
      <c r="K3" s="78" t="s">
        <v>14</v>
      </c>
      <c r="L3" s="78" t="s">
        <v>15</v>
      </c>
      <c r="M3" s="79" t="s">
        <v>16</v>
      </c>
      <c r="N3" s="80" t="s">
        <v>17</v>
      </c>
      <c r="O3" s="81"/>
      <c r="P3" s="82" t="s">
        <v>18</v>
      </c>
    </row>
    <row r="4" spans="1:18" ht="13.5" customHeight="1">
      <c r="A4" s="83"/>
      <c r="B4" s="63"/>
      <c r="C4" s="63"/>
      <c r="D4" s="63"/>
      <c r="E4" s="64" t="s">
        <v>19</v>
      </c>
      <c r="F4" s="64" t="s">
        <v>19</v>
      </c>
      <c r="G4" s="64" t="s">
        <v>19</v>
      </c>
      <c r="H4" s="64" t="s">
        <v>19</v>
      </c>
      <c r="I4" s="64" t="s">
        <v>19</v>
      </c>
      <c r="J4" s="64" t="s">
        <v>19</v>
      </c>
      <c r="K4" s="64" t="s">
        <v>19</v>
      </c>
      <c r="L4" s="65" t="s">
        <v>19</v>
      </c>
      <c r="M4" s="65" t="s">
        <v>20</v>
      </c>
      <c r="N4" s="63"/>
      <c r="O4" s="62"/>
      <c r="P4" s="84" t="s">
        <v>19</v>
      </c>
    </row>
    <row r="5" spans="1:18" ht="11.25" customHeight="1">
      <c r="A5" s="85">
        <v>1</v>
      </c>
      <c r="B5" s="66">
        <v>1</v>
      </c>
      <c r="C5" s="98" t="s">
        <v>54</v>
      </c>
      <c r="D5" s="67" t="s">
        <v>55</v>
      </c>
      <c r="E5" s="68">
        <v>1.9537037037037036E-3</v>
      </c>
      <c r="F5" s="68">
        <v>1.0932870370370369E-3</v>
      </c>
      <c r="G5" s="68">
        <v>1.0980324074074074E-3</v>
      </c>
      <c r="H5" s="68">
        <v>1.8645833333333333E-3</v>
      </c>
      <c r="I5" s="68">
        <v>1.1185185185185185E-3</v>
      </c>
      <c r="J5" s="68">
        <v>1.2686342592592593E-3</v>
      </c>
      <c r="K5" s="68">
        <v>1.8807870370370369E-3</v>
      </c>
      <c r="L5" s="68">
        <v>1.8472222222222223E-3</v>
      </c>
      <c r="M5" s="69">
        <f>IF((OR(E5="x",F5="x",G5="x",K5="x",H5="x",I5="x",J5="x",L5="x")),"nebaigė",(E5+F5+G5+K5+H5+I5+J5+L5))</f>
        <v>1.2124768518518517E-2</v>
      </c>
      <c r="N5" s="70">
        <f>IF((OR(E5="x",F5="x",G5="x",K5="x",H5="x",I5="x",J5="x",L5="x")),"nebaigė",RANK($M$5:$M$8,$M$5:$M$8,20))</f>
        <v>1</v>
      </c>
      <c r="O5" s="71">
        <f>IF(M5&gt;0,MIN(R5),"0")</f>
        <v>1.2124768518518517E-2</v>
      </c>
      <c r="P5" s="86" t="str">
        <f>IF((M5-$O$5)=0,("lyderis"),(M5-$O$5))</f>
        <v>lyderis</v>
      </c>
      <c r="Q5" s="60">
        <f>IF(M5&gt;0,M5,"")</f>
        <v>1.2124768518518517E-2</v>
      </c>
      <c r="R5" s="23">
        <f>IF(M5&gt;0,M5,"")</f>
        <v>1.2124768518518517E-2</v>
      </c>
    </row>
    <row r="6" spans="1:18" ht="11.25" customHeight="1">
      <c r="A6" s="83"/>
      <c r="B6" s="63"/>
      <c r="C6" s="63"/>
      <c r="D6" s="67" t="s">
        <v>60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87"/>
      <c r="Q6" s="61"/>
      <c r="R6" s="24"/>
    </row>
    <row r="7" spans="1:18" ht="11.25" customHeight="1">
      <c r="A7" s="85">
        <v>2</v>
      </c>
      <c r="B7" s="66">
        <v>2</v>
      </c>
      <c r="C7" s="98" t="s">
        <v>61</v>
      </c>
      <c r="D7" s="67" t="s">
        <v>62</v>
      </c>
      <c r="E7" s="68">
        <v>2.0659722222222221E-3</v>
      </c>
      <c r="F7" s="68">
        <v>1.1902777777777777E-3</v>
      </c>
      <c r="G7" s="68">
        <v>1.2346064814814815E-3</v>
      </c>
      <c r="H7" s="68">
        <v>2.1099537037037037E-3</v>
      </c>
      <c r="I7" s="68">
        <v>1.2795138888888888E-3</v>
      </c>
      <c r="J7" s="68">
        <v>1.2936342592592593E-3</v>
      </c>
      <c r="K7" s="68">
        <v>2.1608796296296298E-3</v>
      </c>
      <c r="L7" s="68">
        <v>2.0740740740740741E-3</v>
      </c>
      <c r="M7" s="69">
        <f>IF((OR(E7="x",F7="x",G7="x",K7="x",H7="x",I7="x",J7="x",L7="x")),"nebaigė",(E7+F7+G7+K7+H7+I7+J7+L7))</f>
        <v>1.3408912037037037E-2</v>
      </c>
      <c r="N7" s="70">
        <f>IF((OR(E7="x",F7="x",G7="x",K7="x",H7="x",I7="x",J7="x",L7="x")),"nebaigė",RANK($M$5:$M$8,$M$5:$M$8,20))</f>
        <v>2</v>
      </c>
      <c r="O7" s="71">
        <f>IF(M7&gt;0,MIN(R7),"0")</f>
        <v>1.3408912037037037E-2</v>
      </c>
      <c r="P7" s="86">
        <f>IF((M7-$O$5)=0,("lyderis"),(M7-$O$5))</f>
        <v>1.2841435185185195E-3</v>
      </c>
      <c r="Q7" s="60">
        <f>IF(M7&gt;0,M7,"")</f>
        <v>1.3408912037037037E-2</v>
      </c>
      <c r="R7" s="23">
        <f>IF(M7&gt;0,M7,"")</f>
        <v>1.3408912037037037E-2</v>
      </c>
    </row>
    <row r="8" spans="1:18" ht="11.25" customHeight="1" thickBot="1">
      <c r="A8" s="89"/>
      <c r="B8" s="90"/>
      <c r="C8" s="90"/>
      <c r="D8" s="91" t="s">
        <v>64</v>
      </c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2"/>
      <c r="Q8" s="61"/>
      <c r="R8" s="24"/>
    </row>
    <row r="9" spans="1:18" ht="12.75" customHeight="1">
      <c r="E9" s="16"/>
    </row>
    <row r="10" spans="1:18" ht="12.75" customHeight="1"/>
    <row r="11" spans="1:18" ht="12.75" customHeight="1"/>
    <row r="12" spans="1:18" ht="12.75" customHeight="1"/>
    <row r="13" spans="1:18" ht="12.75" customHeight="1">
      <c r="E13" s="16"/>
    </row>
    <row r="14" spans="1:18" ht="12.75" customHeight="1"/>
    <row r="15" spans="1:18" ht="12.75" customHeight="1"/>
    <row r="16" spans="1:18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</sheetData>
  <mergeCells count="42">
    <mergeCell ref="R5:R6"/>
    <mergeCell ref="E1:M1"/>
    <mergeCell ref="N1:P1"/>
    <mergeCell ref="N7:N8"/>
    <mergeCell ref="N3:N4"/>
    <mergeCell ref="F5:F6"/>
    <mergeCell ref="G5:G6"/>
    <mergeCell ref="E5:E6"/>
    <mergeCell ref="E7:E8"/>
    <mergeCell ref="F7:F8"/>
    <mergeCell ref="G7:G8"/>
    <mergeCell ref="H7:H8"/>
    <mergeCell ref="I7:I8"/>
    <mergeCell ref="P5:P6"/>
    <mergeCell ref="Q5:Q6"/>
    <mergeCell ref="R7:R8"/>
    <mergeCell ref="A1:D1"/>
    <mergeCell ref="J7:J8"/>
    <mergeCell ref="C5:C6"/>
    <mergeCell ref="C7:C8"/>
    <mergeCell ref="J5:J6"/>
    <mergeCell ref="H5:H6"/>
    <mergeCell ref="I5:I6"/>
    <mergeCell ref="B3:B4"/>
    <mergeCell ref="B5:B6"/>
    <mergeCell ref="A3:A4"/>
    <mergeCell ref="A7:A8"/>
    <mergeCell ref="A5:A6"/>
    <mergeCell ref="B7:B8"/>
    <mergeCell ref="Q7:Q8"/>
    <mergeCell ref="C3:C4"/>
    <mergeCell ref="D3:D4"/>
    <mergeCell ref="K7:K8"/>
    <mergeCell ref="K5:K6"/>
    <mergeCell ref="O7:O8"/>
    <mergeCell ref="P7:P8"/>
    <mergeCell ref="M7:M8"/>
    <mergeCell ref="L7:L8"/>
    <mergeCell ref="M5:M6"/>
    <mergeCell ref="L5:L6"/>
    <mergeCell ref="N5:N6"/>
    <mergeCell ref="O5:O6"/>
  </mergeCells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/>
  </sheetViews>
  <sheetFormatPr defaultColWidth="14.42578125" defaultRowHeight="15" customHeight="1"/>
  <cols>
    <col min="1" max="1" width="4.140625" customWidth="1"/>
    <col min="2" max="2" width="5.28515625" customWidth="1"/>
    <col min="3" max="3" width="10.42578125" customWidth="1"/>
    <col min="4" max="4" width="17.140625" customWidth="1"/>
    <col min="5" max="13" width="8.85546875" customWidth="1"/>
    <col min="14" max="14" width="8" customWidth="1"/>
    <col min="15" max="19" width="12.140625" customWidth="1"/>
    <col min="20" max="29" width="11.5703125" customWidth="1"/>
  </cols>
  <sheetData>
    <row r="1" spans="1:19" ht="23.25" customHeight="1">
      <c r="A1" s="41">
        <v>43043</v>
      </c>
      <c r="B1" s="26"/>
      <c r="C1" s="26"/>
      <c r="D1" s="26"/>
      <c r="E1" s="42" t="s">
        <v>0</v>
      </c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5"/>
      <c r="R1" s="26"/>
      <c r="S1" s="26"/>
    </row>
    <row r="2" spans="1:19" ht="12.75" customHeight="1"/>
    <row r="3" spans="1:19" ht="23.25" customHeight="1">
      <c r="A3" s="43" t="s">
        <v>3</v>
      </c>
      <c r="B3" s="44" t="s">
        <v>5</v>
      </c>
      <c r="C3" s="44" t="s">
        <v>6</v>
      </c>
      <c r="D3" s="34" t="s">
        <v>7</v>
      </c>
      <c r="E3" s="1" t="s">
        <v>8</v>
      </c>
      <c r="F3" s="2" t="s">
        <v>9</v>
      </c>
      <c r="G3" s="3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17"/>
      <c r="M3" s="4" t="s">
        <v>15</v>
      </c>
      <c r="N3" s="56" t="s">
        <v>56</v>
      </c>
      <c r="O3" s="18" t="s">
        <v>58</v>
      </c>
      <c r="P3" s="5" t="s">
        <v>16</v>
      </c>
      <c r="Q3" s="45" t="s">
        <v>17</v>
      </c>
      <c r="R3" s="7"/>
      <c r="S3" s="8" t="s">
        <v>18</v>
      </c>
    </row>
    <row r="4" spans="1:19" ht="13.5" customHeight="1">
      <c r="A4" s="28"/>
      <c r="B4" s="35"/>
      <c r="C4" s="39"/>
      <c r="D4" s="35"/>
      <c r="E4" s="11" t="s">
        <v>19</v>
      </c>
      <c r="F4" s="11" t="s">
        <v>19</v>
      </c>
      <c r="G4" s="11" t="s">
        <v>19</v>
      </c>
      <c r="H4" s="11" t="s">
        <v>19</v>
      </c>
      <c r="I4" s="11" t="s">
        <v>19</v>
      </c>
      <c r="J4" s="11" t="s">
        <v>19</v>
      </c>
      <c r="K4" s="11" t="s">
        <v>19</v>
      </c>
      <c r="L4" s="19"/>
      <c r="M4" s="12" t="s">
        <v>19</v>
      </c>
      <c r="N4" s="35"/>
      <c r="O4" s="12" t="s">
        <v>19</v>
      </c>
      <c r="P4" s="12" t="s">
        <v>20</v>
      </c>
      <c r="Q4" s="28"/>
      <c r="R4" s="7"/>
      <c r="S4" s="12" t="s">
        <v>19</v>
      </c>
    </row>
    <row r="5" spans="1:19" ht="11.25" customHeight="1">
      <c r="A5" s="36">
        <v>1</v>
      </c>
      <c r="B5" s="37"/>
      <c r="C5" s="20"/>
      <c r="D5" s="13"/>
      <c r="E5" s="33"/>
      <c r="F5" s="33"/>
      <c r="G5" s="33"/>
      <c r="H5" s="33"/>
      <c r="I5" s="33"/>
      <c r="J5" s="33"/>
      <c r="K5" s="33"/>
      <c r="L5" s="23" t="e">
        <f>IF(P5&gt;0,P5,"")</f>
        <v>#REF!</v>
      </c>
      <c r="M5" s="33"/>
      <c r="N5" s="59"/>
      <c r="O5" s="48" t="e">
        <f>N5*#REF!</f>
        <v>#REF!</v>
      </c>
      <c r="P5" s="31" t="e">
        <f>IF((OR(E5="x",F5="x",G5="x",K5="x",H5="x",I5="x",J5="x",M5="x")),"nebaigė",(E5+F5+G5+O5+K5+H5+I5+J5+M5))</f>
        <v>#REF!</v>
      </c>
      <c r="Q5" s="30" t="e">
        <f>RANK($L$5:$L$28,$L$5:$L$28,20)</f>
        <v>#REF!</v>
      </c>
      <c r="R5" s="27" t="e">
        <f>IF(P5&gt;0,MIN($L$5:$L$28),"0")</f>
        <v>#REF!</v>
      </c>
      <c r="S5" s="29" t="e">
        <f>IF((P5-$R$5)=0,("lyderis"),(P5-$R$5))</f>
        <v>#REF!</v>
      </c>
    </row>
    <row r="6" spans="1:19" ht="11.25" customHeight="1">
      <c r="A6" s="24"/>
      <c r="B6" s="38"/>
      <c r="C6" s="21"/>
      <c r="D6" s="15"/>
      <c r="E6" s="32"/>
      <c r="F6" s="32"/>
      <c r="G6" s="32"/>
      <c r="H6" s="32"/>
      <c r="I6" s="32"/>
      <c r="J6" s="32"/>
      <c r="K6" s="32"/>
      <c r="L6" s="24"/>
      <c r="M6" s="32"/>
      <c r="N6" s="38"/>
      <c r="O6" s="32"/>
      <c r="P6" s="32"/>
      <c r="Q6" s="28"/>
      <c r="R6" s="28"/>
      <c r="S6" s="28"/>
    </row>
    <row r="7" spans="1:19" ht="11.25" customHeight="1">
      <c r="A7" s="36">
        <v>2</v>
      </c>
      <c r="B7" s="40"/>
      <c r="C7" s="22"/>
      <c r="D7" s="14"/>
      <c r="E7" s="47"/>
      <c r="F7" s="47"/>
      <c r="G7" s="57"/>
      <c r="H7" s="58"/>
      <c r="I7" s="50"/>
      <c r="J7" s="50"/>
      <c r="K7" s="50"/>
      <c r="L7" s="23" t="e">
        <f>IF(P7&gt;0,P7,"")</f>
        <v>#REF!</v>
      </c>
      <c r="M7" s="48"/>
      <c r="N7" s="53"/>
      <c r="O7" s="48" t="e">
        <f>N7*#REF!</f>
        <v>#REF!</v>
      </c>
      <c r="P7" s="31" t="e">
        <f>IF((OR(E7="x",F7="x",G7="x",K7="x",H7="x",I7="x",J7="x",M7="x")),"nebaigė",(E7+F7+G7+O7+K7+H7+I7+J7+M7))</f>
        <v>#REF!</v>
      </c>
      <c r="Q7" s="30" t="e">
        <f>RANK($L$5:$L$28,$L$5:$L$28,20)</f>
        <v>#REF!</v>
      </c>
      <c r="R7" s="27"/>
      <c r="S7" s="29" t="e">
        <f>IF((P7-$R$5)=0,("lyderis"),(P7-$R$5))</f>
        <v>#REF!</v>
      </c>
    </row>
    <row r="8" spans="1:19" ht="11.25" customHeight="1">
      <c r="A8" s="24"/>
      <c r="B8" s="38"/>
      <c r="C8" s="21"/>
      <c r="D8" s="15"/>
      <c r="E8" s="28"/>
      <c r="F8" s="28"/>
      <c r="G8" s="52"/>
      <c r="H8" s="38"/>
      <c r="I8" s="32"/>
      <c r="J8" s="32"/>
      <c r="K8" s="32"/>
      <c r="L8" s="24"/>
      <c r="M8" s="32"/>
      <c r="N8" s="38"/>
      <c r="O8" s="32"/>
      <c r="P8" s="32"/>
      <c r="Q8" s="28"/>
      <c r="R8" s="28"/>
      <c r="S8" s="28"/>
    </row>
    <row r="9" spans="1:19" ht="11.25" customHeight="1">
      <c r="A9" s="36">
        <v>3</v>
      </c>
      <c r="B9" s="40"/>
      <c r="C9" s="22"/>
      <c r="D9" s="14"/>
      <c r="E9" s="55"/>
      <c r="F9" s="55"/>
      <c r="G9" s="57"/>
      <c r="H9" s="49"/>
      <c r="I9" s="49"/>
      <c r="J9" s="49"/>
      <c r="K9" s="49"/>
      <c r="L9" s="23" t="e">
        <f>IF(P9&gt;0,P9,"")</f>
        <v>#REF!</v>
      </c>
      <c r="M9" s="54"/>
      <c r="N9" s="53"/>
      <c r="O9" s="48" t="e">
        <f>N9*#REF!</f>
        <v>#REF!</v>
      </c>
      <c r="P9" s="31" t="e">
        <f>IF((OR(E9="x",F9="x",G9="x",K9="x",H9="x",I9="x",J9="x",M9="x")),"nebaigė",(E9+F9+G9+O9+K9+H9+I9+J9+M9))</f>
        <v>#REF!</v>
      </c>
      <c r="Q9" s="30" t="e">
        <f>RANK($L$5:$L$28,$L$5:$L$28,20)</f>
        <v>#REF!</v>
      </c>
      <c r="R9" s="27"/>
      <c r="S9" s="29" t="e">
        <f>IF((P9-$R$5)=0,("lyderis"),(P9-$R$5))</f>
        <v>#REF!</v>
      </c>
    </row>
    <row r="10" spans="1:19" ht="11.25" customHeight="1">
      <c r="A10" s="24"/>
      <c r="B10" s="38"/>
      <c r="C10" s="21"/>
      <c r="D10" s="15"/>
      <c r="E10" s="28"/>
      <c r="F10" s="28"/>
      <c r="G10" s="52"/>
      <c r="H10" s="38"/>
      <c r="I10" s="38"/>
      <c r="J10" s="38"/>
      <c r="K10" s="38"/>
      <c r="L10" s="24"/>
      <c r="M10" s="38"/>
      <c r="N10" s="38"/>
      <c r="O10" s="32"/>
      <c r="P10" s="32"/>
      <c r="Q10" s="28"/>
      <c r="R10" s="28"/>
      <c r="S10" s="28"/>
    </row>
    <row r="11" spans="1:19" ht="11.25" customHeight="1">
      <c r="A11" s="36">
        <v>4</v>
      </c>
      <c r="B11" s="40"/>
      <c r="C11" s="22"/>
      <c r="D11" s="14"/>
      <c r="E11" s="55"/>
      <c r="F11" s="55"/>
      <c r="G11" s="51"/>
      <c r="H11" s="49"/>
      <c r="I11" s="49"/>
      <c r="J11" s="49"/>
      <c r="K11" s="49"/>
      <c r="L11" s="23" t="e">
        <f>IF(P11&gt;0,P11,"")</f>
        <v>#REF!</v>
      </c>
      <c r="M11" s="54"/>
      <c r="N11" s="53"/>
      <c r="O11" s="48" t="e">
        <f>N11*#REF!</f>
        <v>#REF!</v>
      </c>
      <c r="P11" s="31" t="e">
        <f>IF((OR(E11="x",F11="x",G11="x",K11="x",H11="x",I11="x",J11="x",M11="x")),"nebaigė",(E11+F11+G11+O11+K11+H11+I11+J11+M11))</f>
        <v>#REF!</v>
      </c>
      <c r="Q11" s="30" t="e">
        <f>RANK($L$5:$L$28,$L$5:$L$28,20)</f>
        <v>#REF!</v>
      </c>
      <c r="R11" s="27"/>
      <c r="S11" s="29" t="e">
        <f>IF((P11-$R$5)=0,("lyderis"),(P11-$R$5))</f>
        <v>#REF!</v>
      </c>
    </row>
    <row r="12" spans="1:19" ht="11.25" customHeight="1">
      <c r="A12" s="24"/>
      <c r="B12" s="38"/>
      <c r="C12" s="21"/>
      <c r="D12" s="15"/>
      <c r="E12" s="28"/>
      <c r="F12" s="28"/>
      <c r="G12" s="52"/>
      <c r="H12" s="38"/>
      <c r="I12" s="38"/>
      <c r="J12" s="38"/>
      <c r="K12" s="38"/>
      <c r="L12" s="24"/>
      <c r="M12" s="38"/>
      <c r="N12" s="38"/>
      <c r="O12" s="32"/>
      <c r="P12" s="32"/>
      <c r="Q12" s="28"/>
      <c r="R12" s="28"/>
      <c r="S12" s="28"/>
    </row>
    <row r="13" spans="1:19" ht="11.25" customHeight="1">
      <c r="A13" s="36">
        <v>5</v>
      </c>
      <c r="B13" s="40"/>
      <c r="C13" s="22"/>
      <c r="D13" s="14"/>
      <c r="E13" s="55"/>
      <c r="F13" s="55"/>
      <c r="G13" s="51"/>
      <c r="H13" s="49"/>
      <c r="I13" s="49"/>
      <c r="J13" s="49"/>
      <c r="K13" s="49"/>
      <c r="L13" s="23" t="e">
        <f>IF(P13&gt;0,P13,"")</f>
        <v>#REF!</v>
      </c>
      <c r="M13" s="54"/>
      <c r="N13" s="53"/>
      <c r="O13" s="48" t="e">
        <f>N13*#REF!</f>
        <v>#REF!</v>
      </c>
      <c r="P13" s="31" t="e">
        <f>IF((OR(E13="x",F13="x",G13="x",K13="x",H13="x",I13="x",J13="x",M13="x")),"nebaigė",(E13+F13+G13+O13+K13+H13+I13+J13+M13))</f>
        <v>#REF!</v>
      </c>
      <c r="Q13" s="30" t="e">
        <f>RANK($L$5:$L$28,$L$5:$L$28,20)</f>
        <v>#REF!</v>
      </c>
      <c r="R13" s="27"/>
      <c r="S13" s="29" t="e">
        <f>IF((P13-$R$5)=0,("lyderis"),(P13-$R$5))</f>
        <v>#REF!</v>
      </c>
    </row>
    <row r="14" spans="1:19" ht="11.25" customHeight="1">
      <c r="A14" s="24"/>
      <c r="B14" s="38"/>
      <c r="C14" s="21"/>
      <c r="D14" s="15"/>
      <c r="E14" s="28"/>
      <c r="F14" s="28"/>
      <c r="G14" s="52"/>
      <c r="H14" s="38"/>
      <c r="I14" s="38"/>
      <c r="J14" s="38"/>
      <c r="K14" s="38"/>
      <c r="L14" s="24"/>
      <c r="M14" s="38"/>
      <c r="N14" s="38"/>
      <c r="O14" s="32"/>
      <c r="P14" s="32"/>
      <c r="Q14" s="28"/>
      <c r="R14" s="28"/>
      <c r="S14" s="28"/>
    </row>
    <row r="15" spans="1:19" ht="11.25" customHeight="1">
      <c r="A15" s="36">
        <v>6</v>
      </c>
      <c r="B15" s="40"/>
      <c r="C15" s="22"/>
      <c r="D15" s="14"/>
      <c r="E15" s="55"/>
      <c r="F15" s="55"/>
      <c r="G15" s="51"/>
      <c r="H15" s="49"/>
      <c r="I15" s="49"/>
      <c r="J15" s="49"/>
      <c r="K15" s="49"/>
      <c r="L15" s="23" t="e">
        <f>IF(P15&gt;0,P15,"")</f>
        <v>#REF!</v>
      </c>
      <c r="M15" s="54"/>
      <c r="N15" s="53"/>
      <c r="O15" s="48" t="e">
        <f>N15*#REF!</f>
        <v>#REF!</v>
      </c>
      <c r="P15" s="31" t="e">
        <f>IF((OR(E15="x",F15="x",G15="x",K15="x",H15="x",I15="x",J15="x",M15="x")),"nebaigė",(E15+F15+G15+O15+K15+H15+I15+J15+M15))</f>
        <v>#REF!</v>
      </c>
      <c r="Q15" s="30" t="e">
        <f>RANK($L$5:$L$28,$L$5:$L$28,20)</f>
        <v>#REF!</v>
      </c>
      <c r="R15" s="27"/>
      <c r="S15" s="29" t="e">
        <f>IF((P15-$R$5)=0,("lyderis"),(P15-$R$5))</f>
        <v>#REF!</v>
      </c>
    </row>
    <row r="16" spans="1:19" ht="11.25" customHeight="1">
      <c r="A16" s="24"/>
      <c r="B16" s="38"/>
      <c r="C16" s="21"/>
      <c r="D16" s="15"/>
      <c r="E16" s="28"/>
      <c r="F16" s="28"/>
      <c r="G16" s="52"/>
      <c r="H16" s="38"/>
      <c r="I16" s="38"/>
      <c r="J16" s="38"/>
      <c r="K16" s="38"/>
      <c r="L16" s="24"/>
      <c r="M16" s="38"/>
      <c r="N16" s="38"/>
      <c r="O16" s="32"/>
      <c r="P16" s="32"/>
      <c r="Q16" s="28"/>
      <c r="R16" s="28"/>
      <c r="S16" s="28"/>
    </row>
    <row r="17" spans="1:19" ht="11.25" customHeight="1">
      <c r="A17" s="36">
        <v>7</v>
      </c>
      <c r="B17" s="40"/>
      <c r="C17" s="22"/>
      <c r="D17" s="14"/>
      <c r="E17" s="55"/>
      <c r="F17" s="55"/>
      <c r="G17" s="51"/>
      <c r="H17" s="49"/>
      <c r="I17" s="49"/>
      <c r="J17" s="49"/>
      <c r="K17" s="49"/>
      <c r="L17" s="23" t="e">
        <f>IF(P17&gt;0,P17,"")</f>
        <v>#REF!</v>
      </c>
      <c r="M17" s="54"/>
      <c r="N17" s="53"/>
      <c r="O17" s="48" t="e">
        <f>N17*#REF!</f>
        <v>#REF!</v>
      </c>
      <c r="P17" s="31" t="e">
        <f>IF((OR(E17="x",F17="x",G17="x",K17="x",H17="x",I17="x",J17="x",M17="x")),"nebaigė",(E17+F17+G17+O17+K17+H17+I17+J17+M17))</f>
        <v>#REF!</v>
      </c>
      <c r="Q17" s="30" t="e">
        <f>RANK($L$5:$L$28,$L$5:$L$28,20)</f>
        <v>#REF!</v>
      </c>
      <c r="R17" s="27"/>
      <c r="S17" s="29" t="e">
        <f>IF((P17-$R$5)=0,("lyderis"),(P17-$R$5))</f>
        <v>#REF!</v>
      </c>
    </row>
    <row r="18" spans="1:19" ht="11.25" customHeight="1">
      <c r="A18" s="24"/>
      <c r="B18" s="38"/>
      <c r="C18" s="21"/>
      <c r="D18" s="15"/>
      <c r="E18" s="28"/>
      <c r="F18" s="28"/>
      <c r="G18" s="52"/>
      <c r="H18" s="38"/>
      <c r="I18" s="38"/>
      <c r="J18" s="38"/>
      <c r="K18" s="38"/>
      <c r="L18" s="24"/>
      <c r="M18" s="38"/>
      <c r="N18" s="38"/>
      <c r="O18" s="32"/>
      <c r="P18" s="32"/>
      <c r="Q18" s="28"/>
      <c r="R18" s="28"/>
      <c r="S18" s="28"/>
    </row>
    <row r="19" spans="1:19" ht="11.25" customHeight="1">
      <c r="A19" s="36">
        <v>8</v>
      </c>
      <c r="B19" s="40"/>
      <c r="C19" s="22"/>
      <c r="D19" s="14"/>
      <c r="E19" s="55"/>
      <c r="F19" s="55"/>
      <c r="G19" s="51"/>
      <c r="H19" s="49"/>
      <c r="I19" s="49"/>
      <c r="J19" s="49"/>
      <c r="K19" s="49"/>
      <c r="L19" s="23" t="e">
        <f>IF(P19&gt;0,P19,"")</f>
        <v>#REF!</v>
      </c>
      <c r="M19" s="54"/>
      <c r="N19" s="53"/>
      <c r="O19" s="48" t="e">
        <f>N19*#REF!</f>
        <v>#REF!</v>
      </c>
      <c r="P19" s="31" t="e">
        <f>IF((OR(E19="x",F19="x",G19="x",K19="x",H19="x",I19="x",J19="x",M19="x")),"nebaigė",(E19+F19+G19+O19+K19+H19+I19+J19+M19))</f>
        <v>#REF!</v>
      </c>
      <c r="Q19" s="30" t="e">
        <f>RANK($L$5:$L$28,$L$5:$L$28,20)</f>
        <v>#REF!</v>
      </c>
      <c r="R19" s="27"/>
      <c r="S19" s="29" t="e">
        <f>IF((P19-$R$5)=0,("lyderis"),(P19-$R$5))</f>
        <v>#REF!</v>
      </c>
    </row>
    <row r="20" spans="1:19" ht="11.25" customHeight="1">
      <c r="A20" s="24"/>
      <c r="B20" s="38"/>
      <c r="C20" s="21"/>
      <c r="D20" s="15"/>
      <c r="E20" s="28"/>
      <c r="F20" s="28"/>
      <c r="G20" s="52"/>
      <c r="H20" s="38"/>
      <c r="I20" s="38"/>
      <c r="J20" s="38"/>
      <c r="K20" s="38"/>
      <c r="L20" s="24"/>
      <c r="M20" s="38"/>
      <c r="N20" s="38"/>
      <c r="O20" s="32"/>
      <c r="P20" s="32"/>
      <c r="Q20" s="28"/>
      <c r="R20" s="28"/>
      <c r="S20" s="28"/>
    </row>
    <row r="21" spans="1:19" ht="11.25" customHeight="1">
      <c r="A21" s="36">
        <v>9</v>
      </c>
      <c r="B21" s="40"/>
      <c r="C21" s="22"/>
      <c r="D21" s="14"/>
      <c r="E21" s="55"/>
      <c r="F21" s="55"/>
      <c r="G21" s="51"/>
      <c r="H21" s="49"/>
      <c r="I21" s="49"/>
      <c r="J21" s="49"/>
      <c r="K21" s="49"/>
      <c r="L21" s="23" t="e">
        <f>IF(P21&gt;0,P21,"")</f>
        <v>#REF!</v>
      </c>
      <c r="M21" s="54"/>
      <c r="N21" s="53"/>
      <c r="O21" s="48" t="e">
        <f>N21*#REF!</f>
        <v>#REF!</v>
      </c>
      <c r="P21" s="31" t="e">
        <f>IF((OR(E21="x",F21="x",G21="x",K21="x",H21="x",I21="x",J21="x",M21="x")),"nebaigė",(E21+F21+G21+O21+K21+H21+I21+J21+M21))</f>
        <v>#REF!</v>
      </c>
      <c r="Q21" s="30" t="e">
        <f>RANK($L$5:$L$28,$L$5:$L$28,20)</f>
        <v>#REF!</v>
      </c>
      <c r="R21" s="27"/>
      <c r="S21" s="29" t="e">
        <f>IF((P21-$R$5)=0,("lyderis"),(P21-$R$5))</f>
        <v>#REF!</v>
      </c>
    </row>
    <row r="22" spans="1:19" ht="11.25" customHeight="1">
      <c r="A22" s="24"/>
      <c r="B22" s="38"/>
      <c r="C22" s="21"/>
      <c r="D22" s="15"/>
      <c r="E22" s="28"/>
      <c r="F22" s="28"/>
      <c r="G22" s="52"/>
      <c r="H22" s="38"/>
      <c r="I22" s="38"/>
      <c r="J22" s="38"/>
      <c r="K22" s="38"/>
      <c r="L22" s="24"/>
      <c r="M22" s="38"/>
      <c r="N22" s="38"/>
      <c r="O22" s="32"/>
      <c r="P22" s="32"/>
      <c r="Q22" s="28"/>
      <c r="R22" s="28"/>
      <c r="S22" s="28"/>
    </row>
    <row r="23" spans="1:19" ht="11.25" customHeight="1">
      <c r="A23" s="36">
        <v>10</v>
      </c>
      <c r="B23" s="40"/>
      <c r="C23" s="22"/>
      <c r="D23" s="14"/>
      <c r="E23" s="55"/>
      <c r="F23" s="55"/>
      <c r="G23" s="51"/>
      <c r="H23" s="49"/>
      <c r="I23" s="49"/>
      <c r="J23" s="49"/>
      <c r="K23" s="49"/>
      <c r="L23" s="23" t="e">
        <f>IF(P23&gt;0,P23,"")</f>
        <v>#REF!</v>
      </c>
      <c r="M23" s="54"/>
      <c r="N23" s="53"/>
      <c r="O23" s="48" t="e">
        <f>N23*#REF!</f>
        <v>#REF!</v>
      </c>
      <c r="P23" s="31" t="e">
        <f>IF((OR(E23="x",F23="x",G23="x",K23="x",H23="x",I23="x",J23="x",M23="x")),"nebaigė",(E23+F23+G23+O23+K23+H23+I23+J23+M23))</f>
        <v>#REF!</v>
      </c>
      <c r="Q23" s="30" t="e">
        <f>RANK($L$5:$L$28,$L$5:$L$28,20)</f>
        <v>#REF!</v>
      </c>
      <c r="R23" s="27"/>
      <c r="S23" s="29" t="e">
        <f>IF((P23-$R$5)=0,("lyderis"),(P23-$R$5))</f>
        <v>#REF!</v>
      </c>
    </row>
    <row r="24" spans="1:19" ht="11.25" customHeight="1">
      <c r="A24" s="24"/>
      <c r="B24" s="38"/>
      <c r="C24" s="21"/>
      <c r="D24" s="15"/>
      <c r="E24" s="28"/>
      <c r="F24" s="28"/>
      <c r="G24" s="52"/>
      <c r="H24" s="38"/>
      <c r="I24" s="38"/>
      <c r="J24" s="38"/>
      <c r="K24" s="38"/>
      <c r="L24" s="24"/>
      <c r="M24" s="38"/>
      <c r="N24" s="38"/>
      <c r="O24" s="32"/>
      <c r="P24" s="32"/>
      <c r="Q24" s="28"/>
      <c r="R24" s="28"/>
      <c r="S24" s="28"/>
    </row>
    <row r="25" spans="1:19" ht="11.25" customHeight="1">
      <c r="A25" s="36">
        <v>11</v>
      </c>
      <c r="B25" s="40"/>
      <c r="C25" s="22"/>
      <c r="D25" s="14"/>
      <c r="E25" s="55"/>
      <c r="F25" s="55"/>
      <c r="G25" s="51"/>
      <c r="H25" s="49"/>
      <c r="I25" s="49"/>
      <c r="J25" s="49"/>
      <c r="K25" s="49"/>
      <c r="L25" s="23" t="e">
        <f>IF(P25&gt;0,P25,"")</f>
        <v>#REF!</v>
      </c>
      <c r="M25" s="54"/>
      <c r="N25" s="53"/>
      <c r="O25" s="48" t="e">
        <f>N25*#REF!</f>
        <v>#REF!</v>
      </c>
      <c r="P25" s="31" t="e">
        <f>IF((OR(E25="x",F25="x",G25="x",K25="x",H25="x",I25="x",J25="x",M25="x")),"nebaigė",(E25+F25+G25+O25+K25+H25+I25+J25+M25))</f>
        <v>#REF!</v>
      </c>
      <c r="Q25" s="30" t="e">
        <f>RANK($L$5:$L$28,$L$5:$L$28,20)</f>
        <v>#REF!</v>
      </c>
      <c r="R25" s="27"/>
      <c r="S25" s="29" t="e">
        <f>IF((P25-$R$5)=0,("lyderis"),(P25-$R$5))</f>
        <v>#REF!</v>
      </c>
    </row>
    <row r="26" spans="1:19" ht="11.25" customHeight="1">
      <c r="A26" s="24"/>
      <c r="B26" s="38"/>
      <c r="C26" s="21"/>
      <c r="D26" s="15"/>
      <c r="E26" s="28"/>
      <c r="F26" s="28"/>
      <c r="G26" s="52"/>
      <c r="H26" s="38"/>
      <c r="I26" s="38"/>
      <c r="J26" s="38"/>
      <c r="K26" s="38"/>
      <c r="L26" s="24"/>
      <c r="M26" s="38"/>
      <c r="N26" s="38"/>
      <c r="O26" s="32"/>
      <c r="P26" s="32"/>
      <c r="Q26" s="28"/>
      <c r="R26" s="28"/>
      <c r="S26" s="28"/>
    </row>
    <row r="27" spans="1:19" ht="11.25" customHeight="1">
      <c r="A27" s="36">
        <v>12</v>
      </c>
      <c r="B27" s="40"/>
      <c r="C27" s="22"/>
      <c r="D27" s="14"/>
      <c r="E27" s="55"/>
      <c r="F27" s="55"/>
      <c r="G27" s="51"/>
      <c r="H27" s="49"/>
      <c r="I27" s="49"/>
      <c r="J27" s="49"/>
      <c r="K27" s="49"/>
      <c r="L27" s="23" t="e">
        <f>IF(P27&gt;0,P27,"")</f>
        <v>#REF!</v>
      </c>
      <c r="M27" s="54"/>
      <c r="N27" s="53"/>
      <c r="O27" s="48" t="e">
        <f>N27*#REF!</f>
        <v>#REF!</v>
      </c>
      <c r="P27" s="31" t="e">
        <f>IF((OR(E27="x",F27="x",G27="x",K27="x",H27="x",I27="x",J27="x",M27="x")),"nebaigė",(E27+F27+G27+O27+K27+H27+I27+J27+M27))</f>
        <v>#REF!</v>
      </c>
      <c r="Q27" s="30" t="e">
        <f>RANK($L$5:$L$28,$L$5:$L$28,20)</f>
        <v>#REF!</v>
      </c>
      <c r="R27" s="27"/>
      <c r="S27" s="29" t="e">
        <f>IF((P27-$R$5)=0,("lyderis"),(P27-$R$5))</f>
        <v>#REF!</v>
      </c>
    </row>
    <row r="28" spans="1:19" ht="11.25" customHeight="1">
      <c r="A28" s="24"/>
      <c r="B28" s="38"/>
      <c r="C28" s="21"/>
      <c r="D28" s="15"/>
      <c r="E28" s="28"/>
      <c r="F28" s="28"/>
      <c r="G28" s="52"/>
      <c r="H28" s="38"/>
      <c r="I28" s="38"/>
      <c r="J28" s="38"/>
      <c r="K28" s="38"/>
      <c r="L28" s="24"/>
      <c r="M28" s="38"/>
      <c r="N28" s="38"/>
      <c r="O28" s="32"/>
      <c r="P28" s="32"/>
      <c r="Q28" s="28"/>
      <c r="R28" s="28"/>
      <c r="S28" s="28"/>
    </row>
    <row r="29" spans="1:19" ht="12.75" customHeight="1">
      <c r="E29" s="16"/>
    </row>
    <row r="30" spans="1:19" ht="12.75" customHeight="1"/>
    <row r="31" spans="1:19" ht="12.75" customHeight="1"/>
    <row r="32" spans="1:19" ht="12.75" customHeight="1"/>
    <row r="33" spans="5:5" ht="12.75" customHeight="1">
      <c r="E33" s="16"/>
    </row>
    <row r="34" spans="5:5" ht="12.75" customHeight="1"/>
    <row r="35" spans="5:5" ht="12.75" customHeight="1"/>
    <row r="36" spans="5:5" ht="12.75" customHeight="1"/>
    <row r="37" spans="5:5" ht="12.75" customHeight="1"/>
    <row r="38" spans="5:5" ht="12.75" customHeight="1"/>
    <row r="39" spans="5:5" ht="12.75" customHeight="1"/>
    <row r="40" spans="5:5" ht="12.75" customHeight="1"/>
    <row r="41" spans="5:5" ht="12.75" customHeight="1"/>
    <row r="42" spans="5:5" ht="12.75" customHeight="1"/>
    <row r="43" spans="5:5" ht="12.75" customHeight="1"/>
    <row r="44" spans="5:5" ht="12.75" customHeight="1"/>
    <row r="45" spans="5:5" ht="12.75" customHeight="1"/>
    <row r="46" spans="5:5" ht="12.75" customHeight="1"/>
    <row r="47" spans="5:5" ht="12.75" customHeight="1"/>
    <row r="48" spans="5:5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13">
    <mergeCell ref="E17:E18"/>
    <mergeCell ref="E15:E16"/>
    <mergeCell ref="F15:F16"/>
    <mergeCell ref="F13:F14"/>
    <mergeCell ref="F17:F18"/>
    <mergeCell ref="E13:E14"/>
    <mergeCell ref="E27:E28"/>
    <mergeCell ref="E25:E26"/>
    <mergeCell ref="E19:E20"/>
    <mergeCell ref="E21:E22"/>
    <mergeCell ref="F25:F26"/>
    <mergeCell ref="F19:F20"/>
    <mergeCell ref="F21:F22"/>
    <mergeCell ref="M27:M28"/>
    <mergeCell ref="N27:N28"/>
    <mergeCell ref="S21:S22"/>
    <mergeCell ref="R21:R22"/>
    <mergeCell ref="S17:S18"/>
    <mergeCell ref="K27:K28"/>
    <mergeCell ref="L27:L28"/>
    <mergeCell ref="K15:K16"/>
    <mergeCell ref="K13:K14"/>
    <mergeCell ref="O13:O14"/>
    <mergeCell ref="O15:O16"/>
    <mergeCell ref="O17:O18"/>
    <mergeCell ref="O21:O22"/>
    <mergeCell ref="O19:O20"/>
    <mergeCell ref="M25:M26"/>
    <mergeCell ref="N25:N26"/>
    <mergeCell ref="N19:N20"/>
    <mergeCell ref="P23:P24"/>
    <mergeCell ref="P21:P22"/>
    <mergeCell ref="Q27:Q28"/>
    <mergeCell ref="P27:P28"/>
    <mergeCell ref="S23:S24"/>
    <mergeCell ref="P25:P26"/>
    <mergeCell ref="S25:S26"/>
    <mergeCell ref="A19:A20"/>
    <mergeCell ref="A21:A22"/>
    <mergeCell ref="B19:B20"/>
    <mergeCell ref="G27:G28"/>
    <mergeCell ref="F27:F28"/>
    <mergeCell ref="G25:G26"/>
    <mergeCell ref="I25:I26"/>
    <mergeCell ref="H25:H26"/>
    <mergeCell ref="H27:H28"/>
    <mergeCell ref="I27:I28"/>
    <mergeCell ref="B25:B26"/>
    <mergeCell ref="B27:B28"/>
    <mergeCell ref="J27:J28"/>
    <mergeCell ref="J25:J26"/>
    <mergeCell ref="A23:A24"/>
    <mergeCell ref="B23:B24"/>
    <mergeCell ref="B21:B22"/>
    <mergeCell ref="E23:E24"/>
    <mergeCell ref="F23:F24"/>
    <mergeCell ref="A25:A26"/>
    <mergeCell ref="A27:A28"/>
    <mergeCell ref="G21:G22"/>
    <mergeCell ref="G23:G24"/>
    <mergeCell ref="G17:G18"/>
    <mergeCell ref="N17:N18"/>
    <mergeCell ref="M15:M16"/>
    <mergeCell ref="N15:N16"/>
    <mergeCell ref="M17:M18"/>
    <mergeCell ref="M13:M14"/>
    <mergeCell ref="N13:N14"/>
    <mergeCell ref="J19:J20"/>
    <mergeCell ref="M21:M22"/>
    <mergeCell ref="I13:I14"/>
    <mergeCell ref="H17:H18"/>
    <mergeCell ref="I17:I18"/>
    <mergeCell ref="J23:J24"/>
    <mergeCell ref="K23:K24"/>
    <mergeCell ref="M19:M20"/>
    <mergeCell ref="H19:H20"/>
    <mergeCell ref="I19:I20"/>
    <mergeCell ref="J21:J22"/>
    <mergeCell ref="H21:H22"/>
    <mergeCell ref="I21:I22"/>
    <mergeCell ref="H23:H24"/>
    <mergeCell ref="I23:I24"/>
    <mergeCell ref="M23:M24"/>
    <mergeCell ref="I5:I6"/>
    <mergeCell ref="N5:N6"/>
    <mergeCell ref="K25:K26"/>
    <mergeCell ref="L19:L20"/>
    <mergeCell ref="K21:K22"/>
    <mergeCell ref="L23:L24"/>
    <mergeCell ref="L25:L26"/>
    <mergeCell ref="K19:K20"/>
    <mergeCell ref="L21:L22"/>
    <mergeCell ref="J17:J18"/>
    <mergeCell ref="I15:I16"/>
    <mergeCell ref="I11:I12"/>
    <mergeCell ref="G19:G20"/>
    <mergeCell ref="G15:G16"/>
    <mergeCell ref="G13:G14"/>
    <mergeCell ref="H9:H10"/>
    <mergeCell ref="H13:H14"/>
    <mergeCell ref="L11:L12"/>
    <mergeCell ref="L17:L18"/>
    <mergeCell ref="K17:K18"/>
    <mergeCell ref="L15:L16"/>
    <mergeCell ref="L13:L14"/>
    <mergeCell ref="H15:H16"/>
    <mergeCell ref="J13:J14"/>
    <mergeCell ref="J15:J16"/>
    <mergeCell ref="J9:J10"/>
    <mergeCell ref="H11:H12"/>
    <mergeCell ref="N21:N22"/>
    <mergeCell ref="R25:R26"/>
    <mergeCell ref="R23:R24"/>
    <mergeCell ref="N23:N24"/>
    <mergeCell ref="O23:O24"/>
    <mergeCell ref="O27:O28"/>
    <mergeCell ref="O25:O26"/>
    <mergeCell ref="R11:R12"/>
    <mergeCell ref="R13:R14"/>
    <mergeCell ref="P19:P20"/>
    <mergeCell ref="P15:P16"/>
    <mergeCell ref="P13:P14"/>
    <mergeCell ref="P17:P18"/>
    <mergeCell ref="R5:R6"/>
    <mergeCell ref="R17:R18"/>
    <mergeCell ref="S5:S6"/>
    <mergeCell ref="S11:S12"/>
    <mergeCell ref="R27:R28"/>
    <mergeCell ref="S27:S28"/>
    <mergeCell ref="Q25:Q26"/>
    <mergeCell ref="Q23:Q24"/>
    <mergeCell ref="S13:S14"/>
    <mergeCell ref="S15:S16"/>
    <mergeCell ref="Q15:Q16"/>
    <mergeCell ref="Q13:Q14"/>
    <mergeCell ref="Q19:Q20"/>
    <mergeCell ref="Q17:Q18"/>
    <mergeCell ref="R19:R20"/>
    <mergeCell ref="S19:S20"/>
    <mergeCell ref="R15:R16"/>
    <mergeCell ref="Q21:Q22"/>
    <mergeCell ref="E1:P1"/>
    <mergeCell ref="Q1:S1"/>
    <mergeCell ref="A1:D1"/>
    <mergeCell ref="O9:O10"/>
    <mergeCell ref="N9:N10"/>
    <mergeCell ref="R9:R10"/>
    <mergeCell ref="E9:E10"/>
    <mergeCell ref="F9:F10"/>
    <mergeCell ref="S9:S10"/>
    <mergeCell ref="M9:M10"/>
    <mergeCell ref="C3:C4"/>
    <mergeCell ref="D3:D4"/>
    <mergeCell ref="A3:A4"/>
    <mergeCell ref="B3:B4"/>
    <mergeCell ref="A5:A6"/>
    <mergeCell ref="B5:B6"/>
    <mergeCell ref="Q9:Q10"/>
    <mergeCell ref="O5:O6"/>
    <mergeCell ref="P5:P6"/>
    <mergeCell ref="P7:P8"/>
    <mergeCell ref="P9:P10"/>
    <mergeCell ref="Q5:Q6"/>
    <mergeCell ref="R7:R8"/>
    <mergeCell ref="S7:S8"/>
    <mergeCell ref="Q3:Q4"/>
    <mergeCell ref="A11:A12"/>
    <mergeCell ref="B11:B12"/>
    <mergeCell ref="A9:A10"/>
    <mergeCell ref="B9:B10"/>
    <mergeCell ref="A7:A8"/>
    <mergeCell ref="B7:B8"/>
    <mergeCell ref="A13:A14"/>
    <mergeCell ref="A17:A18"/>
    <mergeCell ref="B17:B18"/>
    <mergeCell ref="B13:B14"/>
    <mergeCell ref="N11:N12"/>
    <mergeCell ref="M11:M12"/>
    <mergeCell ref="L9:L10"/>
    <mergeCell ref="K9:K10"/>
    <mergeCell ref="F11:F12"/>
    <mergeCell ref="E11:E12"/>
    <mergeCell ref="A15:A16"/>
    <mergeCell ref="B15:B16"/>
    <mergeCell ref="Q11:Q12"/>
    <mergeCell ref="P11:P12"/>
    <mergeCell ref="N3:N4"/>
    <mergeCell ref="I9:I10"/>
    <mergeCell ref="O7:O8"/>
    <mergeCell ref="F7:F8"/>
    <mergeCell ref="Q7:Q8"/>
    <mergeCell ref="O11:O12"/>
    <mergeCell ref="J11:J12"/>
    <mergeCell ref="K11:K12"/>
    <mergeCell ref="E7:E8"/>
    <mergeCell ref="E5:E6"/>
    <mergeCell ref="F5:F6"/>
    <mergeCell ref="K7:K8"/>
    <mergeCell ref="L7:L8"/>
    <mergeCell ref="M7:M8"/>
    <mergeCell ref="G11:G12"/>
    <mergeCell ref="H5:H6"/>
    <mergeCell ref="G5:G6"/>
    <mergeCell ref="J5:J6"/>
    <mergeCell ref="K5:K6"/>
    <mergeCell ref="L5:L6"/>
    <mergeCell ref="M5:M6"/>
    <mergeCell ref="G9:G10"/>
    <mergeCell ref="H7:H8"/>
    <mergeCell ref="J7:J8"/>
    <mergeCell ref="G7:G8"/>
    <mergeCell ref="N7:N8"/>
    <mergeCell ref="I7:I8"/>
  </mergeCells>
  <pageMargins left="0" right="0" top="0" bottom="0" header="0" footer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2WD</vt:lpstr>
      <vt:lpstr>2WD+</vt:lpstr>
      <vt:lpstr>4WD</vt:lpstr>
      <vt:lpstr>4WD+</vt:lpstr>
      <vt:lpstr>--</vt:lpstr>
      <vt:lpstr>Lapas6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Mantvydas Cicenas</dc:creator>
  <cp:lastModifiedBy>VARTOTOJAS</cp:lastModifiedBy>
  <cp:lastPrinted>2017-11-04T15:12:31Z</cp:lastPrinted>
  <dcterms:created xsi:type="dcterms:W3CDTF">2017-11-03T18:58:59Z</dcterms:created>
  <dcterms:modified xsi:type="dcterms:W3CDTF">2017-11-05T12:50:17Z</dcterms:modified>
</cp:coreProperties>
</file>