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TSIUNTIMAI\"/>
    </mc:Choice>
  </mc:AlternateContent>
  <xr:revisionPtr revIDLastSave="0" documentId="12_ncr:500000_{8FCBB073-48B3-40E4-AC63-8CF5A7A309F3}" xr6:coauthVersionLast="31" xr6:coauthVersionMax="31" xr10:uidLastSave="{00000000-0000-0000-0000-000000000000}"/>
  <bookViews>
    <workbookView xWindow="0" yWindow="0" windowWidth="15345" windowHeight="4590" activeTab="1" xr2:uid="{00000000-000D-0000-FFFF-FFFF00000000}"/>
  </bookViews>
  <sheets>
    <sheet name="M4" sheetId="1" r:id="rId1"/>
    <sheet name="M3" sheetId="2" r:id="rId2"/>
    <sheet name="M2" sheetId="3" r:id="rId3"/>
    <sheet name="M1" sheetId="4" r:id="rId4"/>
    <sheet name="--" sheetId="5" state="hidden" r:id="rId5"/>
    <sheet name="Lapas6" sheetId="6" state="hidden" r:id="rId6"/>
  </sheets>
  <calcPr calcId="162913"/>
</workbook>
</file>

<file path=xl/calcChain.xml><?xml version="1.0" encoding="utf-8"?>
<calcChain xmlns="http://schemas.openxmlformats.org/spreadsheetml/2006/main">
  <c r="M7" i="1" l="1"/>
  <c r="M9" i="4" l="1"/>
  <c r="O9" i="4" s="1"/>
  <c r="N9" i="4"/>
  <c r="M11" i="4"/>
  <c r="O11" i="4" s="1"/>
  <c r="M13" i="4"/>
  <c r="O13" i="4" s="1"/>
  <c r="M11" i="3"/>
  <c r="O11" i="3" l="1"/>
  <c r="O27" i="5"/>
  <c r="P27" i="5" s="1"/>
  <c r="O25" i="5"/>
  <c r="P25" i="5" s="1"/>
  <c r="O23" i="5"/>
  <c r="P23" i="5" s="1"/>
  <c r="P21" i="5"/>
  <c r="L21" i="5" s="1"/>
  <c r="Q21" i="5" s="1"/>
  <c r="O21" i="5"/>
  <c r="O19" i="5"/>
  <c r="P19" i="5" s="1"/>
  <c r="P17" i="5"/>
  <c r="O17" i="5"/>
  <c r="O15" i="5"/>
  <c r="P15" i="5" s="1"/>
  <c r="O13" i="5"/>
  <c r="P13" i="5" s="1"/>
  <c r="L13" i="5" s="1"/>
  <c r="Q13" i="5" s="1"/>
  <c r="O11" i="5"/>
  <c r="P11" i="5" s="1"/>
  <c r="O9" i="5"/>
  <c r="P9" i="5" s="1"/>
  <c r="O7" i="5"/>
  <c r="P7" i="5" s="1"/>
  <c r="O5" i="5"/>
  <c r="P5" i="5" s="1"/>
  <c r="M7" i="4"/>
  <c r="M5" i="4"/>
  <c r="M9" i="3"/>
  <c r="M7" i="3"/>
  <c r="P7" i="3" s="1"/>
  <c r="M5" i="3"/>
  <c r="N11" i="3" s="1"/>
  <c r="M9" i="2"/>
  <c r="P9" i="2" s="1"/>
  <c r="M7" i="2"/>
  <c r="M5" i="2"/>
  <c r="P5" i="2" s="1"/>
  <c r="M9" i="1"/>
  <c r="P9" i="1" s="1"/>
  <c r="Q7" i="1"/>
  <c r="M5" i="1"/>
  <c r="P5" i="1" s="1"/>
  <c r="P5" i="4" l="1"/>
  <c r="N13" i="4"/>
  <c r="N11" i="4"/>
  <c r="Q7" i="4"/>
  <c r="O7" i="4" s="1"/>
  <c r="Q5" i="4"/>
  <c r="O5" i="4" s="1"/>
  <c r="N7" i="4"/>
  <c r="Q9" i="3"/>
  <c r="O9" i="3" s="1"/>
  <c r="Q7" i="3"/>
  <c r="O7" i="3" s="1"/>
  <c r="Q9" i="2"/>
  <c r="Q5" i="3"/>
  <c r="O5" i="3" s="1"/>
  <c r="N7" i="3"/>
  <c r="N9" i="3"/>
  <c r="N9" i="2"/>
  <c r="N5" i="2"/>
  <c r="N7" i="2"/>
  <c r="O9" i="2"/>
  <c r="Q7" i="2"/>
  <c r="O7" i="2" s="1"/>
  <c r="Q5" i="2"/>
  <c r="O5" i="2" s="1"/>
  <c r="O7" i="1"/>
  <c r="Q5" i="1"/>
  <c r="O5" i="1" s="1"/>
  <c r="N5" i="1"/>
  <c r="Q9" i="1"/>
  <c r="O9" i="1" s="1"/>
  <c r="N7" i="1"/>
  <c r="N9" i="1"/>
  <c r="L19" i="5"/>
  <c r="Q19" i="5" s="1"/>
  <c r="L23" i="5"/>
  <c r="Q23" i="5" s="1"/>
  <c r="R5" i="5"/>
  <c r="L5" i="5"/>
  <c r="Q5" i="5" s="1"/>
  <c r="L11" i="5"/>
  <c r="Q11" i="5" s="1"/>
  <c r="L15" i="5"/>
  <c r="Q15" i="5" s="1"/>
  <c r="L7" i="5"/>
  <c r="Q7" i="5" s="1"/>
  <c r="S25" i="5"/>
  <c r="L27" i="5"/>
  <c r="Q27" i="5" s="1"/>
  <c r="P7" i="1"/>
  <c r="P7" i="2"/>
  <c r="P5" i="3"/>
  <c r="P9" i="3"/>
  <c r="P7" i="4"/>
  <c r="L9" i="5"/>
  <c r="Q9" i="5" s="1"/>
  <c r="L17" i="5"/>
  <c r="Q17" i="5" s="1"/>
  <c r="L25" i="5"/>
  <c r="Q25" i="5" s="1"/>
  <c r="S21" i="5" l="1"/>
  <c r="S13" i="5"/>
  <c r="S19" i="5"/>
  <c r="S5" i="5"/>
  <c r="S23" i="5"/>
  <c r="S27" i="5"/>
  <c r="S7" i="5"/>
  <c r="S17" i="5"/>
  <c r="S15" i="5"/>
  <c r="S11" i="5"/>
  <c r="S9" i="5"/>
</calcChain>
</file>

<file path=xl/sharedStrings.xml><?xml version="1.0" encoding="utf-8"?>
<sst xmlns="http://schemas.openxmlformats.org/spreadsheetml/2006/main" count="178" uniqueCount="71">
  <si>
    <t xml:space="preserve">Rally Test </t>
  </si>
  <si>
    <t>Eil. Nr.</t>
  </si>
  <si>
    <t>Starto Nr.</t>
  </si>
  <si>
    <t>Automobilis</t>
  </si>
  <si>
    <t>1 Vairuotojas
2 Vairuotojas</t>
  </si>
  <si>
    <t>1 GR</t>
  </si>
  <si>
    <t>2 GR</t>
  </si>
  <si>
    <t>3 GR</t>
  </si>
  <si>
    <t>4 GR</t>
  </si>
  <si>
    <t>5 GR</t>
  </si>
  <si>
    <t>6 GR</t>
  </si>
  <si>
    <t>7 GR</t>
  </si>
  <si>
    <t>8 GR</t>
  </si>
  <si>
    <t>Bendras laikas</t>
  </si>
  <si>
    <t>Vieta</t>
  </si>
  <si>
    <t>Atsilikimas nuo lyderio</t>
  </si>
  <si>
    <t>m: s,00</t>
  </si>
  <si>
    <t>h: m: s,00</t>
  </si>
  <si>
    <t>Audi S2</t>
  </si>
  <si>
    <t>Nerijus Anužis</t>
  </si>
  <si>
    <t>Marius Dainys</t>
  </si>
  <si>
    <t>Justinas Vainiūnas</t>
  </si>
  <si>
    <t>Subaru Legacy</t>
  </si>
  <si>
    <t>Titas Simaška</t>
  </si>
  <si>
    <t>Opel Astra</t>
  </si>
  <si>
    <t>Eligijus Maračinskas</t>
  </si>
  <si>
    <t>Grigorij Tarasov</t>
  </si>
  <si>
    <t>Anatolij Andrejev</t>
  </si>
  <si>
    <t>Ford Siera</t>
  </si>
  <si>
    <t>Deividas Kimsa</t>
  </si>
  <si>
    <t>Eligijus Snieganas</t>
  </si>
  <si>
    <t>Baudos</t>
  </si>
  <si>
    <r>
      <t>x</t>
    </r>
    <r>
      <rPr>
        <b/>
        <i/>
        <sz val="8"/>
        <rFont val="Georgia"/>
      </rPr>
      <t xml:space="preserve"> </t>
    </r>
    <r>
      <rPr>
        <b/>
        <i/>
        <sz val="9"/>
        <rFont val="Georgia"/>
      </rPr>
      <t>5 sek.</t>
    </r>
  </si>
  <si>
    <t>Klasė: m4</t>
  </si>
  <si>
    <t>Aut. ST. NR
Nr.</t>
  </si>
  <si>
    <t>Mitsubishi lancer EVO</t>
  </si>
  <si>
    <t>Vytautas Požerinis</t>
  </si>
  <si>
    <t>Arūnas Jarašius</t>
  </si>
  <si>
    <t>Algirdas Pranckūnas</t>
  </si>
  <si>
    <t>Arūnas Černius</t>
  </si>
  <si>
    <t>Jolanta Ščingliskienė</t>
  </si>
  <si>
    <t>Klasė: M3</t>
  </si>
  <si>
    <t>Mindaugas Račkaitis</t>
  </si>
  <si>
    <t>Linas Andriūnaitis</t>
  </si>
  <si>
    <t>BMW Compact</t>
  </si>
  <si>
    <t>Justinas Simaška</t>
  </si>
  <si>
    <t>BMW 325</t>
  </si>
  <si>
    <t>Vaidas Buterlevičius</t>
  </si>
  <si>
    <t>BMW 320</t>
  </si>
  <si>
    <t>Mankas Kutka</t>
  </si>
  <si>
    <t>Mindaugas Vijeikis</t>
  </si>
  <si>
    <t>Peugot 306</t>
  </si>
  <si>
    <t>Deividas Gezevičius</t>
  </si>
  <si>
    <t>Žilvinas Sakalauskas</t>
  </si>
  <si>
    <t>VW GOLF III</t>
  </si>
  <si>
    <t>Tadas Balaišis</t>
  </si>
  <si>
    <t>Lada 2106</t>
  </si>
  <si>
    <t>Karolis Vitas</t>
  </si>
  <si>
    <t>Tomas Klimašauskas</t>
  </si>
  <si>
    <t>Opel Astra GSI</t>
  </si>
  <si>
    <t>Klasė: M2</t>
  </si>
  <si>
    <t>Klasė: M1</t>
  </si>
  <si>
    <t>Evaldas Gezevičius</t>
  </si>
  <si>
    <t>Šarūnas Gumauskas</t>
  </si>
  <si>
    <t>Opel Kadett</t>
  </si>
  <si>
    <t>Lukas Balaišis</t>
  </si>
  <si>
    <t>Žilvinas Vitkūnas</t>
  </si>
  <si>
    <t>Arminas Zlatkus</t>
  </si>
  <si>
    <t>BMW 318</t>
  </si>
  <si>
    <t>x</t>
  </si>
  <si>
    <t>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</si>
</sst>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\-mm\-dd"/>
    <numFmt numFmtId="165" formatCode="mm:\ ss.00"/>
    <numFmt numFmtId="166" formatCode="h:\ mm:\ ss.00"/>
    <numFmt numFmtId="167" formatCode="mm&quot; : &quot;ss.00"/>
  </numFmts>
  <fonts count="26">
    <font>
      <sz val="10"/>
      <color rgb="FF000000"/>
      <name val="Arial"/>
    </font>
    <font>
      <b/>
      <sz val="18"/>
      <name val="Arial"/>
    </font>
    <font>
      <b/>
      <sz val="14"/>
      <name val="Arial"/>
    </font>
    <font>
      <b/>
      <sz val="16"/>
      <name val="Arial"/>
    </font>
    <font>
      <b/>
      <i/>
      <sz val="7"/>
      <name val="Arial"/>
    </font>
    <font>
      <b/>
      <i/>
      <sz val="9"/>
      <name val="Georgia"/>
    </font>
    <font>
      <b/>
      <i/>
      <sz val="8"/>
      <name val="Arial"/>
    </font>
    <font>
      <b/>
      <i/>
      <sz val="10"/>
      <name val="Arial"/>
    </font>
    <font>
      <b/>
      <i/>
      <sz val="8"/>
      <name val="Georgia"/>
    </font>
    <font>
      <sz val="10"/>
      <name val="Arial"/>
    </font>
    <font>
      <sz val="9"/>
      <name val="Arial"/>
    </font>
    <font>
      <sz val="8"/>
      <name val="Arial"/>
    </font>
    <font>
      <i/>
      <sz val="10"/>
      <name val="Arial"/>
    </font>
    <font>
      <b/>
      <sz val="10"/>
      <color rgb="FFFF0000"/>
      <name val="Arial"/>
    </font>
    <font>
      <b/>
      <sz val="9"/>
      <color rgb="FFFF0000"/>
      <name val="Arial"/>
    </font>
    <font>
      <i/>
      <sz val="9"/>
      <name val="Georgia"/>
    </font>
    <font>
      <sz val="10"/>
      <name val="Arial"/>
    </font>
    <font>
      <b/>
      <sz val="10"/>
      <color rgb="FF0000FF"/>
      <name val="Arial"/>
    </font>
    <font>
      <b/>
      <i/>
      <sz val="9"/>
      <name val="Arial"/>
    </font>
    <font>
      <b/>
      <sz val="9"/>
      <name val="Arial"/>
    </font>
    <font>
      <sz val="7"/>
      <color rgb="FFFF0000"/>
      <name val="Arial"/>
    </font>
    <font>
      <b/>
      <sz val="8"/>
      <name val="Teko"/>
    </font>
    <font>
      <sz val="10"/>
      <color rgb="FFFF0000"/>
      <name val="Arial"/>
    </font>
    <font>
      <b/>
      <sz val="8"/>
      <color rgb="FFFF0000"/>
      <name val="Arial"/>
      <family val="2"/>
      <charset val="186"/>
    </font>
    <font>
      <sz val="8"/>
      <name val="Arial"/>
      <family val="2"/>
      <charset val="186"/>
    </font>
    <font>
      <sz val="11"/>
      <color rgb="FF000000"/>
      <name val="Calibri"/>
      <family val="2"/>
      <charset val="186"/>
    </font>
  </fonts>
  <fills count="13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FFCC99"/>
        <bgColor rgb="FFFFCC99"/>
      </patternFill>
    </fill>
    <fill>
      <patternFill patternType="solid">
        <fgColor rgb="FFC0C0C0"/>
        <bgColor rgb="FFC0C0C0"/>
      </patternFill>
    </fill>
    <fill>
      <patternFill patternType="solid">
        <fgColor rgb="FFFF99CC"/>
        <bgColor rgb="FFFF99CC"/>
      </patternFill>
    </fill>
    <fill>
      <patternFill patternType="solid">
        <fgColor rgb="FFFFCC00"/>
        <bgColor rgb="FFFFCC00"/>
      </patternFill>
    </fill>
    <fill>
      <patternFill patternType="solid">
        <fgColor rgb="FF00CCFF"/>
        <bgColor rgb="FF00CCFF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FF00"/>
        <bgColor rgb="FFFFFF00"/>
      </patternFill>
    </fill>
    <fill>
      <patternFill patternType="solid">
        <fgColor rgb="FFF5F5F5"/>
        <bgColor rgb="FF000000"/>
      </patternFill>
    </fill>
    <fill>
      <patternFill patternType="solid">
        <fgColor theme="0"/>
        <bgColor rgb="FFFFFF99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rgb="FFCCCCCC"/>
      </bottom>
      <diagonal/>
    </border>
    <border>
      <left style="thin">
        <color indexed="64"/>
      </left>
      <right style="thin">
        <color indexed="64"/>
      </right>
      <top style="hair">
        <color rgb="FFCCCCCC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 applyFont="1" applyAlignment="1"/>
    <xf numFmtId="0" fontId="5" fillId="5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left" vertical="center"/>
    </xf>
    <xf numFmtId="0" fontId="15" fillId="2" borderId="13" xfId="0" applyFont="1" applyFill="1" applyBorder="1" applyAlignment="1">
      <alignment horizontal="left" vertical="center"/>
    </xf>
    <xf numFmtId="0" fontId="15" fillId="2" borderId="16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21" fontId="16" fillId="0" borderId="0" xfId="0" applyNumberFormat="1" applyFont="1" applyAlignment="1"/>
    <xf numFmtId="0" fontId="18" fillId="0" borderId="0" xfId="0" applyFont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3" fillId="2" borderId="16" xfId="0" applyFont="1" applyFill="1" applyBorder="1" applyAlignment="1">
      <alignment horizontal="center" vertical="center"/>
    </xf>
    <xf numFmtId="0" fontId="0" fillId="11" borderId="26" xfId="0" applyFill="1" applyBorder="1" applyAlignment="1">
      <alignment vertical="center"/>
    </xf>
    <xf numFmtId="0" fontId="0" fillId="11" borderId="27" xfId="0" applyFill="1" applyBorder="1" applyAlignment="1">
      <alignment vertical="center"/>
    </xf>
    <xf numFmtId="0" fontId="0" fillId="11" borderId="28" xfId="0" applyFill="1" applyBorder="1" applyAlignment="1">
      <alignment vertical="center"/>
    </xf>
    <xf numFmtId="0" fontId="0" fillId="11" borderId="29" xfId="0" applyFill="1" applyBorder="1" applyAlignment="1">
      <alignment vertical="center"/>
    </xf>
    <xf numFmtId="0" fontId="0" fillId="0" borderId="28" xfId="0" applyBorder="1" applyAlignment="1">
      <alignment vertical="center"/>
    </xf>
    <xf numFmtId="0" fontId="25" fillId="0" borderId="28" xfId="0" applyFont="1" applyBorder="1" applyAlignment="1">
      <alignment vertical="center"/>
    </xf>
    <xf numFmtId="165" fontId="16" fillId="0" borderId="7" xfId="0" applyNumberFormat="1" applyFont="1" applyBorder="1" applyAlignment="1">
      <alignment horizontal="center" vertical="center"/>
    </xf>
    <xf numFmtId="0" fontId="9" fillId="0" borderId="11" xfId="0" applyFont="1" applyBorder="1"/>
    <xf numFmtId="0" fontId="13" fillId="0" borderId="1" xfId="0" applyFont="1" applyBorder="1" applyAlignment="1">
      <alignment horizontal="center" vertical="center"/>
    </xf>
    <xf numFmtId="0" fontId="9" fillId="0" borderId="4" xfId="0" applyFont="1" applyBorder="1"/>
    <xf numFmtId="167" fontId="16" fillId="0" borderId="1" xfId="0" applyNumberFormat="1" applyFont="1" applyBorder="1" applyAlignment="1">
      <alignment horizontal="center" vertical="center"/>
    </xf>
    <xf numFmtId="165" fontId="10" fillId="2" borderId="10" xfId="0" applyNumberFormat="1" applyFont="1" applyFill="1" applyBorder="1" applyAlignment="1">
      <alignment horizontal="center" vertical="center"/>
    </xf>
    <xf numFmtId="0" fontId="9" fillId="0" borderId="14" xfId="0" applyFont="1" applyBorder="1"/>
    <xf numFmtId="0" fontId="3" fillId="0" borderId="0" xfId="0" applyFont="1" applyAlignment="1">
      <alignment horizontal="center" vertical="center"/>
    </xf>
    <xf numFmtId="0" fontId="0" fillId="0" borderId="0" xfId="0" applyFont="1" applyAlignment="1"/>
    <xf numFmtId="0" fontId="18" fillId="9" borderId="1" xfId="0" applyFont="1" applyFill="1" applyBorder="1" applyAlignment="1">
      <alignment horizontal="center" vertical="center" wrapText="1"/>
    </xf>
    <xf numFmtId="166" fontId="16" fillId="2" borderId="10" xfId="0" applyNumberFormat="1" applyFont="1" applyFill="1" applyBorder="1" applyAlignment="1">
      <alignment horizontal="center" vertical="center"/>
    </xf>
    <xf numFmtId="165" fontId="10" fillId="12" borderId="0" xfId="0" applyNumberFormat="1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/>
    </xf>
    <xf numFmtId="0" fontId="18" fillId="3" borderId="1" xfId="0" applyFont="1" applyFill="1" applyBorder="1" applyAlignment="1">
      <alignment horizontal="center" vertical="center" wrapText="1"/>
    </xf>
    <xf numFmtId="0" fontId="9" fillId="0" borderId="6" xfId="0" applyFont="1" applyBorder="1"/>
    <xf numFmtId="0" fontId="13" fillId="2" borderId="15" xfId="0" applyFont="1" applyFill="1" applyBorder="1" applyAlignment="1">
      <alignment horizontal="center" vertical="center"/>
    </xf>
    <xf numFmtId="0" fontId="9" fillId="0" borderId="12" xfId="0" applyFont="1" applyBorder="1"/>
    <xf numFmtId="0" fontId="23" fillId="2" borderId="15" xfId="0" applyFont="1" applyFill="1" applyBorder="1" applyAlignment="1">
      <alignment horizontal="center" vertical="center"/>
    </xf>
    <xf numFmtId="0" fontId="24" fillId="0" borderId="12" xfId="0" applyFont="1" applyBorder="1"/>
    <xf numFmtId="16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5" xfId="0" applyFont="1" applyBorder="1"/>
    <xf numFmtId="0" fontId="5" fillId="4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/>
    </xf>
    <xf numFmtId="0" fontId="9" fillId="0" borderId="19" xfId="0" applyFont="1" applyBorder="1"/>
    <xf numFmtId="0" fontId="13" fillId="2" borderId="8" xfId="0" applyFont="1" applyFill="1" applyBorder="1" applyAlignment="1">
      <alignment horizontal="center" vertical="center"/>
    </xf>
    <xf numFmtId="0" fontId="23" fillId="2" borderId="9" xfId="0" applyFont="1" applyFill="1" applyBorder="1" applyAlignment="1">
      <alignment horizontal="center" vertical="center" wrapText="1"/>
    </xf>
    <xf numFmtId="0" fontId="24" fillId="0" borderId="13" xfId="0" applyFont="1" applyBorder="1" applyAlignment="1">
      <alignment wrapText="1"/>
    </xf>
    <xf numFmtId="0" fontId="23" fillId="2" borderId="1" xfId="0" applyFont="1" applyFill="1" applyBorder="1" applyAlignment="1">
      <alignment horizontal="center" vertical="center"/>
    </xf>
    <xf numFmtId="0" fontId="24" fillId="0" borderId="4" xfId="0" applyFont="1" applyBorder="1"/>
    <xf numFmtId="165" fontId="10" fillId="2" borderId="17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wrapText="1"/>
    </xf>
    <xf numFmtId="0" fontId="6" fillId="9" borderId="1" xfId="0" applyFont="1" applyFill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/>
    </xf>
    <xf numFmtId="49" fontId="13" fillId="2" borderId="15" xfId="0" applyNumberFormat="1" applyFont="1" applyFill="1" applyBorder="1" applyAlignment="1">
      <alignment horizontal="center" vertical="center"/>
    </xf>
    <xf numFmtId="49" fontId="9" fillId="0" borderId="12" xfId="0" applyNumberFormat="1" applyFont="1" applyBorder="1"/>
    <xf numFmtId="0" fontId="13" fillId="2" borderId="16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165" fontId="10" fillId="2" borderId="20" xfId="0" applyNumberFormat="1" applyFont="1" applyFill="1" applyBorder="1" applyAlignment="1">
      <alignment horizontal="center" vertical="center"/>
    </xf>
    <xf numFmtId="165" fontId="16" fillId="2" borderId="10" xfId="0" applyNumberFormat="1" applyFont="1" applyFill="1" applyBorder="1" applyAlignment="1">
      <alignment horizontal="center" vertical="center"/>
    </xf>
    <xf numFmtId="165" fontId="10" fillId="2" borderId="15" xfId="0" applyNumberFormat="1" applyFont="1" applyFill="1" applyBorder="1" applyAlignment="1">
      <alignment horizontal="center" vertical="center"/>
    </xf>
    <xf numFmtId="165" fontId="10" fillId="2" borderId="23" xfId="0" applyNumberFormat="1" applyFont="1" applyFill="1" applyBorder="1" applyAlignment="1">
      <alignment horizontal="center" vertical="center"/>
    </xf>
    <xf numFmtId="165" fontId="10" fillId="2" borderId="25" xfId="0" applyNumberFormat="1" applyFont="1" applyFill="1" applyBorder="1" applyAlignment="1">
      <alignment horizontal="center" vertical="center"/>
    </xf>
    <xf numFmtId="0" fontId="9" fillId="0" borderId="24" xfId="0" applyFont="1" applyBorder="1"/>
    <xf numFmtId="165" fontId="10" fillId="2" borderId="21" xfId="0" applyNumberFormat="1" applyFont="1" applyFill="1" applyBorder="1" applyAlignment="1">
      <alignment horizontal="center" vertical="center"/>
    </xf>
    <xf numFmtId="165" fontId="10" fillId="2" borderId="22" xfId="0" applyNumberFormat="1" applyFont="1" applyFill="1" applyBorder="1" applyAlignment="1">
      <alignment horizontal="center" vertical="center"/>
    </xf>
    <xf numFmtId="1" fontId="22" fillId="2" borderId="15" xfId="0" applyNumberFormat="1" applyFont="1" applyFill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165" fontId="16" fillId="2" borderId="15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/>
    </xf>
    <xf numFmtId="0" fontId="20" fillId="9" borderId="1" xfId="0" applyFont="1" applyFill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" fontId="22" fillId="2" borderId="8" xfId="0" applyNumberFormat="1" applyFont="1" applyFill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71"/>
  <sheetViews>
    <sheetView workbookViewId="0">
      <selection activeCell="M9" sqref="M9:M10"/>
    </sheetView>
  </sheetViews>
  <sheetFormatPr defaultColWidth="14.42578125" defaultRowHeight="15" customHeight="1"/>
  <cols>
    <col min="1" max="1" width="6.140625" customWidth="1"/>
    <col min="2" max="2" width="5.42578125" customWidth="1"/>
    <col min="3" max="3" width="13" customWidth="1"/>
    <col min="4" max="4" width="23.42578125" customWidth="1"/>
    <col min="5" max="12" width="8.85546875" customWidth="1"/>
    <col min="13" max="13" width="12.140625" customWidth="1"/>
    <col min="14" max="14" width="14.28515625" customWidth="1"/>
    <col min="15" max="15" width="12.140625" hidden="1" customWidth="1"/>
    <col min="16" max="17" width="8" hidden="1" customWidth="1"/>
    <col min="18" max="27" width="11.5703125" customWidth="1"/>
  </cols>
  <sheetData>
    <row r="1" spans="1:17" ht="23.25" customHeight="1">
      <c r="A1" s="50">
        <v>43169</v>
      </c>
      <c r="B1" s="38"/>
      <c r="C1" s="38"/>
      <c r="D1" s="38"/>
      <c r="E1" s="51" t="s">
        <v>0</v>
      </c>
      <c r="F1" s="38"/>
      <c r="G1" s="38"/>
      <c r="H1" s="38"/>
      <c r="I1" s="38"/>
      <c r="J1" s="38"/>
      <c r="K1" s="38"/>
      <c r="L1" s="38"/>
      <c r="M1" s="38"/>
      <c r="N1" s="37" t="s">
        <v>33</v>
      </c>
      <c r="O1" s="38"/>
    </row>
    <row r="2" spans="1:17" ht="12.75" customHeight="1"/>
    <row r="3" spans="1:17" ht="30" customHeight="1">
      <c r="A3" s="54" t="s">
        <v>34</v>
      </c>
      <c r="B3" s="44" t="s">
        <v>2</v>
      </c>
      <c r="C3" s="44" t="s">
        <v>3</v>
      </c>
      <c r="D3" s="53" t="s">
        <v>4</v>
      </c>
      <c r="E3" s="1" t="s">
        <v>5</v>
      </c>
      <c r="F3" s="2" t="s">
        <v>6</v>
      </c>
      <c r="G3" s="3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5" t="s">
        <v>13</v>
      </c>
      <c r="N3" s="39" t="s">
        <v>14</v>
      </c>
      <c r="O3" s="16"/>
    </row>
    <row r="4" spans="1:17" ht="19.5" customHeight="1" thickBot="1">
      <c r="A4" s="33"/>
      <c r="B4" s="52"/>
      <c r="C4" s="45"/>
      <c r="D4" s="52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7" t="s">
        <v>16</v>
      </c>
      <c r="K4" s="17" t="s">
        <v>16</v>
      </c>
      <c r="L4" s="17" t="s">
        <v>16</v>
      </c>
      <c r="M4" s="17" t="s">
        <v>17</v>
      </c>
      <c r="N4" s="33"/>
      <c r="O4" s="16"/>
    </row>
    <row r="5" spans="1:17" ht="11.25" customHeight="1">
      <c r="A5" s="42">
        <v>1</v>
      </c>
      <c r="B5" s="57">
        <v>1</v>
      </c>
      <c r="C5" s="58" t="s">
        <v>35</v>
      </c>
      <c r="D5" s="24" t="s">
        <v>36</v>
      </c>
      <c r="E5" s="35">
        <v>1.4361111111111111E-3</v>
      </c>
      <c r="F5" s="35">
        <v>1.3930555555555554E-3</v>
      </c>
      <c r="G5" s="35">
        <v>1.4032407407407407E-3</v>
      </c>
      <c r="H5" s="35">
        <v>1.4049768518518517E-3</v>
      </c>
      <c r="I5" s="35">
        <v>2.9967592592592593E-3</v>
      </c>
      <c r="J5" s="35">
        <v>2.8644675925925925E-3</v>
      </c>
      <c r="K5" s="35">
        <v>2.7594907407407407E-3</v>
      </c>
      <c r="L5" s="35">
        <v>2.7412037037037036E-3</v>
      </c>
      <c r="M5" s="40">
        <f>IF((OR(E5="x",F5="x",G5="x",K5="x",H5="x",I5="x",J5="x",L5="x")),"nebaigė",(E5+F5+G5+K5+H5+I5+J5+L5))</f>
        <v>1.6999305555555556E-2</v>
      </c>
      <c r="N5" s="32">
        <f>IF((OR(E5="x",F5="x",G5="x",K5="x",H5="x",I5="x",J5="x",L5="x")),"nebaigė",RANK($M$5:$M$10,$M$5:$M$10,20))</f>
        <v>1</v>
      </c>
      <c r="O5" s="34">
        <f>IF(M5&gt;0,MIN(Q5),"0")</f>
        <v>1.6999305555555556E-2</v>
      </c>
      <c r="P5" s="30">
        <f>IF(M5&gt;0,M5,"")</f>
        <v>1.6999305555555556E-2</v>
      </c>
      <c r="Q5" s="30">
        <f>IF(M5&gt;0,M5,"")</f>
        <v>1.6999305555555556E-2</v>
      </c>
    </row>
    <row r="6" spans="1:17" ht="11.25" customHeight="1" thickBot="1">
      <c r="A6" s="43"/>
      <c r="B6" s="47"/>
      <c r="C6" s="59"/>
      <c r="D6" s="25" t="s">
        <v>37</v>
      </c>
      <c r="E6" s="36"/>
      <c r="F6" s="36"/>
      <c r="G6" s="36"/>
      <c r="H6" s="36"/>
      <c r="I6" s="36"/>
      <c r="J6" s="36"/>
      <c r="K6" s="36"/>
      <c r="L6" s="36"/>
      <c r="M6" s="36"/>
      <c r="N6" s="33"/>
      <c r="O6" s="33"/>
      <c r="P6" s="31"/>
      <c r="Q6" s="31"/>
    </row>
    <row r="7" spans="1:17" ht="11.25" customHeight="1">
      <c r="A7" s="42">
        <v>2</v>
      </c>
      <c r="B7" s="55">
        <v>2</v>
      </c>
      <c r="C7" s="60" t="s">
        <v>18</v>
      </c>
      <c r="D7" s="24" t="s">
        <v>19</v>
      </c>
      <c r="E7" s="35">
        <v>1.6190972222222223E-3</v>
      </c>
      <c r="F7" s="35">
        <v>1.5399305555555555E-3</v>
      </c>
      <c r="G7" s="35">
        <v>1.4842592592592592E-3</v>
      </c>
      <c r="H7" s="35">
        <v>1.4371527777777779E-3</v>
      </c>
      <c r="I7" s="35">
        <v>3.2196759259259257E-3</v>
      </c>
      <c r="J7" s="35">
        <v>3.0112268518518517E-3</v>
      </c>
      <c r="K7" s="35">
        <v>3.0188657407407404E-3</v>
      </c>
      <c r="L7" s="35">
        <v>2.9487268518518517E-3</v>
      </c>
      <c r="M7" s="40">
        <f>IF((OR(E7="x",F13="x",G7="x",K7="x",H7="x",I7="x",J7="x",L7="x")),"nebaigė",(E7+F7+G7+K7+H7+I7+J7+L7))</f>
        <v>1.8278935185185183E-2</v>
      </c>
      <c r="N7" s="32">
        <f>IF((OR(E7="x",F13="x",G7="x",K7="x",H7="x",I7="x",J7="x",L7="x")),"nebaigė",RANK($M$5:$M$10,$M$5:$M$10,20))</f>
        <v>2</v>
      </c>
      <c r="O7" s="34">
        <f>IF(M7&gt;0,MIN(Q7),"0")</f>
        <v>1.8278935185185183E-2</v>
      </c>
      <c r="P7" s="30">
        <f>IF(M7&gt;0,M7,"")</f>
        <v>1.8278935185185183E-2</v>
      </c>
      <c r="Q7" s="30">
        <f>IF(M7&gt;0,M7,"")</f>
        <v>1.8278935185185183E-2</v>
      </c>
    </row>
    <row r="8" spans="1:17" ht="11.25" customHeight="1" thickBot="1">
      <c r="A8" s="43"/>
      <c r="B8" s="56"/>
      <c r="C8" s="61"/>
      <c r="D8" s="26" t="s">
        <v>38</v>
      </c>
      <c r="E8" s="36"/>
      <c r="F8" s="36"/>
      <c r="G8" s="36"/>
      <c r="H8" s="36"/>
      <c r="I8" s="36"/>
      <c r="J8" s="36"/>
      <c r="K8" s="36"/>
      <c r="L8" s="36"/>
      <c r="M8" s="36"/>
      <c r="N8" s="33"/>
      <c r="O8" s="33"/>
      <c r="P8" s="31"/>
      <c r="Q8" s="31"/>
    </row>
    <row r="9" spans="1:17" ht="11.25" customHeight="1">
      <c r="A9" s="42">
        <v>4</v>
      </c>
      <c r="B9" s="46">
        <v>4</v>
      </c>
      <c r="C9" s="48" t="s">
        <v>22</v>
      </c>
      <c r="D9" s="27" t="s">
        <v>39</v>
      </c>
      <c r="E9" s="35">
        <v>1.761574074074074E-3</v>
      </c>
      <c r="F9" s="35">
        <v>1.6618055555555555E-3</v>
      </c>
      <c r="G9" s="35">
        <v>1.6325231481481479E-3</v>
      </c>
      <c r="H9" s="35">
        <v>1.5768518518518519E-3</v>
      </c>
      <c r="I9" s="35">
        <v>3.4499999999999999E-3</v>
      </c>
      <c r="J9" s="35">
        <v>3.2712962962962965E-3</v>
      </c>
      <c r="K9" s="35">
        <v>3.2077546296296298E-3</v>
      </c>
      <c r="L9" s="35">
        <v>3.3703703703703704E-3</v>
      </c>
      <c r="M9" s="40">
        <f>IF((OR(E9="x",F9="x",G9="x",K9="x",H9="x",I9="x",J9="x",L9="x")),"nebaigė",(E9+F9+G9+K9+H9+I9+J9+L9))</f>
        <v>1.9932175925925926E-2</v>
      </c>
      <c r="N9" s="32">
        <f>IF((OR(E9="x",F9="x",G9="x",K9="x",H9="x",I9="x",J9="x",L9="x")),"nebaigė",RANK($M$5:$M$10,$M$5:$M$10,20))</f>
        <v>3</v>
      </c>
      <c r="O9" s="34">
        <f>IF(M9&gt;0,MIN(Q9),"0")</f>
        <v>1.9932175925925926E-2</v>
      </c>
      <c r="P9" s="30">
        <f>IF(M9&gt;0,M9,"")</f>
        <v>1.9932175925925926E-2</v>
      </c>
      <c r="Q9" s="30">
        <f>IF(M9&gt;0,M9,"")</f>
        <v>1.9932175925925926E-2</v>
      </c>
    </row>
    <row r="10" spans="1:17" ht="11.25" customHeight="1">
      <c r="A10" s="43"/>
      <c r="B10" s="47"/>
      <c r="C10" s="49"/>
      <c r="D10" s="26" t="s">
        <v>40</v>
      </c>
      <c r="E10" s="36"/>
      <c r="F10" s="36"/>
      <c r="G10" s="36"/>
      <c r="H10" s="36"/>
      <c r="I10" s="36"/>
      <c r="J10" s="36"/>
      <c r="K10" s="36"/>
      <c r="L10" s="36"/>
      <c r="M10" s="36"/>
      <c r="N10" s="33"/>
      <c r="O10" s="33"/>
      <c r="P10" s="31"/>
      <c r="Q10" s="31"/>
    </row>
    <row r="11" spans="1:17" ht="12.75" customHeight="1">
      <c r="E11" s="15"/>
    </row>
    <row r="12" spans="1:17" ht="12.75" customHeight="1"/>
    <row r="13" spans="1:17" ht="12.75" customHeight="1">
      <c r="F13" s="41"/>
    </row>
    <row r="14" spans="1:17" ht="12.75" customHeight="1">
      <c r="F14" s="41"/>
    </row>
    <row r="15" spans="1:17" ht="12.75" customHeight="1"/>
    <row r="16" spans="1:17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</sheetData>
  <mergeCells count="57">
    <mergeCell ref="A1:D1"/>
    <mergeCell ref="E1:M1"/>
    <mergeCell ref="A7:A8"/>
    <mergeCell ref="B3:B4"/>
    <mergeCell ref="K5:K6"/>
    <mergeCell ref="D3:D4"/>
    <mergeCell ref="E5:E6"/>
    <mergeCell ref="A3:A4"/>
    <mergeCell ref="A5:A6"/>
    <mergeCell ref="B7:B8"/>
    <mergeCell ref="B5:B6"/>
    <mergeCell ref="C5:C6"/>
    <mergeCell ref="C7:C8"/>
    <mergeCell ref="C3:C4"/>
    <mergeCell ref="G7:G8"/>
    <mergeCell ref="F5:F6"/>
    <mergeCell ref="B9:B10"/>
    <mergeCell ref="C9:C10"/>
    <mergeCell ref="G5:G6"/>
    <mergeCell ref="A9:A10"/>
    <mergeCell ref="M5:M6"/>
    <mergeCell ref="L5:L6"/>
    <mergeCell ref="K7:K8"/>
    <mergeCell ref="I9:I10"/>
    <mergeCell ref="H9:H10"/>
    <mergeCell ref="M9:M10"/>
    <mergeCell ref="L9:L10"/>
    <mergeCell ref="J7:J8"/>
    <mergeCell ref="J5:J6"/>
    <mergeCell ref="I5:I6"/>
    <mergeCell ref="H5:H6"/>
    <mergeCell ref="E9:E10"/>
    <mergeCell ref="K9:K10"/>
    <mergeCell ref="E7:E8"/>
    <mergeCell ref="H7:H8"/>
    <mergeCell ref="I7:I8"/>
    <mergeCell ref="M7:M8"/>
    <mergeCell ref="L7:L8"/>
    <mergeCell ref="F7:F8"/>
    <mergeCell ref="F13:F14"/>
    <mergeCell ref="G9:G10"/>
    <mergeCell ref="F9:F10"/>
    <mergeCell ref="P5:P6"/>
    <mergeCell ref="Q5:Q6"/>
    <mergeCell ref="N1:O1"/>
    <mergeCell ref="O5:O6"/>
    <mergeCell ref="N3:N4"/>
    <mergeCell ref="N5:N6"/>
    <mergeCell ref="Q7:Q8"/>
    <mergeCell ref="N7:N8"/>
    <mergeCell ref="O7:O8"/>
    <mergeCell ref="P7:P8"/>
    <mergeCell ref="J9:J10"/>
    <mergeCell ref="N9:N10"/>
    <mergeCell ref="O9:O10"/>
    <mergeCell ref="P9:P10"/>
    <mergeCell ref="Q9:Q10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976"/>
  <sheetViews>
    <sheetView tabSelected="1" workbookViewId="0">
      <selection activeCell="N11" sqref="N11:N12"/>
    </sheetView>
  </sheetViews>
  <sheetFormatPr defaultColWidth="14.42578125" defaultRowHeight="15" customHeight="1"/>
  <cols>
    <col min="1" max="1" width="6" customWidth="1"/>
    <col min="2" max="2" width="5.28515625" customWidth="1"/>
    <col min="3" max="3" width="13.85546875" customWidth="1"/>
    <col min="4" max="4" width="23.42578125" customWidth="1"/>
    <col min="5" max="12" width="8.85546875" customWidth="1"/>
    <col min="13" max="13" width="12.140625" customWidth="1"/>
    <col min="14" max="14" width="14.28515625" customWidth="1"/>
    <col min="15" max="15" width="12.140625" hidden="1" customWidth="1"/>
    <col min="16" max="17" width="8" hidden="1" customWidth="1"/>
    <col min="18" max="27" width="11.5703125" customWidth="1"/>
  </cols>
  <sheetData>
    <row r="1" spans="1:17" ht="23.25" customHeight="1">
      <c r="A1" s="50">
        <v>43169</v>
      </c>
      <c r="B1" s="38"/>
      <c r="C1" s="38"/>
      <c r="D1" s="38"/>
      <c r="E1" s="51" t="s">
        <v>0</v>
      </c>
      <c r="F1" s="38"/>
      <c r="G1" s="38"/>
      <c r="H1" s="38"/>
      <c r="I1" s="38"/>
      <c r="J1" s="38"/>
      <c r="K1" s="38"/>
      <c r="L1" s="38"/>
      <c r="M1" s="38"/>
      <c r="N1" s="37" t="s">
        <v>41</v>
      </c>
      <c r="O1" s="38"/>
    </row>
    <row r="2" spans="1:17" ht="12.75" customHeight="1"/>
    <row r="3" spans="1:17" ht="28.5" customHeight="1">
      <c r="A3" s="54" t="s">
        <v>34</v>
      </c>
      <c r="B3" s="63" t="s">
        <v>2</v>
      </c>
      <c r="C3" s="63" t="s">
        <v>3</v>
      </c>
      <c r="D3" s="53" t="s">
        <v>4</v>
      </c>
      <c r="E3" s="1" t="s">
        <v>5</v>
      </c>
      <c r="F3" s="2" t="s">
        <v>6</v>
      </c>
      <c r="G3" s="3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5" t="s">
        <v>13</v>
      </c>
      <c r="N3" s="66" t="s">
        <v>14</v>
      </c>
      <c r="O3" s="6"/>
    </row>
    <row r="4" spans="1:17" ht="21.75" customHeight="1" thickBot="1">
      <c r="A4" s="33"/>
      <c r="B4" s="52"/>
      <c r="C4" s="45"/>
      <c r="D4" s="52"/>
      <c r="E4" s="13" t="s">
        <v>16</v>
      </c>
      <c r="F4" s="13" t="s">
        <v>16</v>
      </c>
      <c r="G4" s="13" t="s">
        <v>16</v>
      </c>
      <c r="H4" s="13" t="s">
        <v>16</v>
      </c>
      <c r="I4" s="13" t="s">
        <v>16</v>
      </c>
      <c r="J4" s="13" t="s">
        <v>16</v>
      </c>
      <c r="K4" s="13" t="s">
        <v>16</v>
      </c>
      <c r="L4" s="14" t="s">
        <v>16</v>
      </c>
      <c r="M4" s="9" t="s">
        <v>17</v>
      </c>
      <c r="N4" s="33"/>
      <c r="O4" s="6"/>
    </row>
    <row r="5" spans="1:17" ht="11.25" customHeight="1">
      <c r="A5" s="42">
        <v>5</v>
      </c>
      <c r="B5" s="57">
        <v>5</v>
      </c>
      <c r="C5" s="64" t="s">
        <v>44</v>
      </c>
      <c r="D5" s="27" t="s">
        <v>42</v>
      </c>
      <c r="E5" s="62">
        <v>1.6039351851851855E-3</v>
      </c>
      <c r="F5" s="62">
        <v>1.569212962962963E-3</v>
      </c>
      <c r="G5" s="62">
        <v>1.5251157407407407E-3</v>
      </c>
      <c r="H5" s="62">
        <v>1.5196759259259261E-3</v>
      </c>
      <c r="I5" s="62">
        <v>3.1878472222222226E-3</v>
      </c>
      <c r="J5" s="62">
        <v>3.1168981481481482E-3</v>
      </c>
      <c r="K5" s="62">
        <v>2.9841435185185184E-3</v>
      </c>
      <c r="L5" s="62">
        <v>2.9748842592592587E-3</v>
      </c>
      <c r="M5" s="40">
        <f>IF((OR(E5="x",F5="x",G5="x",K5="x",H5="x",I5="x",J5="x",L5="x")),"nebaigė",(E5+F5+G5+K5+H5+I5+J5+L5))</f>
        <v>1.8481712962962964E-2</v>
      </c>
      <c r="N5" s="32">
        <f>IF((OR(E5="x",F5="x",G5="x",K5="x",H5="x",I5="x",J5="x",L5="x")),"nebaigė",RANK($M$5:$M$10,$M$5:$M$10,20))</f>
        <v>1</v>
      </c>
      <c r="O5" s="34">
        <f>IF(M5&gt;0,MIN(Q5),"0")</f>
        <v>1.8481712962962964E-2</v>
      </c>
      <c r="P5" s="30">
        <f>IF(M5&gt;0,M5,"")</f>
        <v>1.8481712962962964E-2</v>
      </c>
      <c r="Q5" s="30">
        <f>IF(M5&gt;0,M5,"")</f>
        <v>1.8481712962962964E-2</v>
      </c>
    </row>
    <row r="6" spans="1:17" ht="11.25" customHeight="1" thickBot="1">
      <c r="A6" s="43"/>
      <c r="B6" s="47"/>
      <c r="C6" s="65"/>
      <c r="D6" s="26" t="s">
        <v>43</v>
      </c>
      <c r="E6" s="36"/>
      <c r="F6" s="36"/>
      <c r="G6" s="36"/>
      <c r="H6" s="36"/>
      <c r="I6" s="36"/>
      <c r="J6" s="36"/>
      <c r="K6" s="36"/>
      <c r="L6" s="36"/>
      <c r="M6" s="36"/>
      <c r="N6" s="33"/>
      <c r="O6" s="33"/>
      <c r="P6" s="31"/>
      <c r="Q6" s="31"/>
    </row>
    <row r="7" spans="1:17" ht="11.25" customHeight="1">
      <c r="A7" s="42">
        <v>6</v>
      </c>
      <c r="B7" s="46">
        <v>6</v>
      </c>
      <c r="C7" s="46" t="s">
        <v>46</v>
      </c>
      <c r="D7" s="27" t="s">
        <v>45</v>
      </c>
      <c r="E7" s="35">
        <v>1.5981481481481482E-3</v>
      </c>
      <c r="F7" s="35">
        <v>1.5746527777777779E-3</v>
      </c>
      <c r="G7" s="35">
        <v>1.5380787037037038E-3</v>
      </c>
      <c r="H7" s="35">
        <v>1.500462962962963E-3</v>
      </c>
      <c r="I7" s="35">
        <v>3.2271990740740746E-3</v>
      </c>
      <c r="J7" s="35">
        <v>3.0662037037037042E-3</v>
      </c>
      <c r="K7" s="35">
        <v>3.0615740740740742E-3</v>
      </c>
      <c r="L7" s="35">
        <v>2.9545138888888889E-3</v>
      </c>
      <c r="M7" s="40">
        <f>IF((OR(E7="x",F7="x",G7="x",K7="x",H7="x",I7="x",J7="x",L7="x")),"nebaigė",(E7+F7+G7+K7+H7+I7+J7+L7))</f>
        <v>1.8520833333333337E-2</v>
      </c>
      <c r="N7" s="32">
        <f>IF((OR(E7="x",F7="x",G7="x",K7="x",H7="x",I7="x",J7="x",L7="x")),"nebaigė",RANK($M$5:$M$10,$M$5:$M$10,20))</f>
        <v>2</v>
      </c>
      <c r="O7" s="34">
        <f>IF(M7&gt;0,MIN(Q7),"0")</f>
        <v>1.8520833333333337E-2</v>
      </c>
      <c r="P7" s="30">
        <f>IF(M7&gt;0,M7,"")</f>
        <v>1.8520833333333337E-2</v>
      </c>
      <c r="Q7" s="30">
        <f>IF(M7&gt;0,M7,"")</f>
        <v>1.8520833333333337E-2</v>
      </c>
    </row>
    <row r="8" spans="1:17" ht="11.25" customHeight="1" thickBot="1">
      <c r="A8" s="43"/>
      <c r="B8" s="47"/>
      <c r="C8" s="47"/>
      <c r="D8" s="26" t="s">
        <v>23</v>
      </c>
      <c r="E8" s="36"/>
      <c r="F8" s="36"/>
      <c r="G8" s="36"/>
      <c r="H8" s="36"/>
      <c r="I8" s="36"/>
      <c r="J8" s="36"/>
      <c r="K8" s="36"/>
      <c r="L8" s="36"/>
      <c r="M8" s="36"/>
      <c r="N8" s="33"/>
      <c r="O8" s="33"/>
      <c r="P8" s="31"/>
      <c r="Q8" s="31"/>
    </row>
    <row r="9" spans="1:17" ht="11.25" customHeight="1">
      <c r="A9" s="42">
        <v>27</v>
      </c>
      <c r="B9" s="46">
        <v>13</v>
      </c>
      <c r="C9" s="46" t="s">
        <v>48</v>
      </c>
      <c r="D9" s="27" t="s">
        <v>27</v>
      </c>
      <c r="E9" s="35">
        <v>1.844097222222222E-3</v>
      </c>
      <c r="F9" s="35">
        <v>1.7576388888888891E-3</v>
      </c>
      <c r="G9" s="35">
        <v>1.7319444444444442E-3</v>
      </c>
      <c r="H9" s="35">
        <v>1.7290509259259258E-3</v>
      </c>
      <c r="I9" s="35">
        <v>3.804050925925926E-3</v>
      </c>
      <c r="J9" s="35">
        <v>3.8004629629629634E-3</v>
      </c>
      <c r="K9" s="35">
        <v>3.8099537037037039E-3</v>
      </c>
      <c r="L9" s="35">
        <v>6.1015046296296295E-3</v>
      </c>
      <c r="M9" s="40">
        <f>IF((OR(E9="x",F9="x",G9="x",K9="x",H9="x",I9="x",J9="x",L9="x")),"nebaigė",(E9+F9+G9+K9+H9+I9+J9+L9))</f>
        <v>2.4578703703703703E-2</v>
      </c>
      <c r="N9" s="32">
        <f>IF((OR(E9="x",F9="x",G9="x",K9="x",H9="x",I9="x",J9="x",L9="x")),"nebaigė",RANK($M$5:$M$10,$M$5:$M$10,20))</f>
        <v>3</v>
      </c>
      <c r="O9" s="34">
        <f>IF(M9&gt;0,MIN(Q9),"0")</f>
        <v>2.4578703703703703E-2</v>
      </c>
      <c r="P9" s="30">
        <f>IF(M9&gt;0,M9,"")</f>
        <v>2.4578703703703703E-2</v>
      </c>
      <c r="Q9" s="30">
        <f>IF(M9&gt;0,M9,"")</f>
        <v>2.4578703703703703E-2</v>
      </c>
    </row>
    <row r="10" spans="1:17" ht="11.25" customHeight="1" thickBot="1">
      <c r="A10" s="43"/>
      <c r="B10" s="47"/>
      <c r="C10" s="47"/>
      <c r="D10" s="26" t="s">
        <v>47</v>
      </c>
      <c r="E10" s="36"/>
      <c r="F10" s="36"/>
      <c r="G10" s="36"/>
      <c r="H10" s="36"/>
      <c r="I10" s="36"/>
      <c r="J10" s="36"/>
      <c r="K10" s="36"/>
      <c r="L10" s="36"/>
      <c r="M10" s="36"/>
      <c r="N10" s="33"/>
      <c r="O10" s="33"/>
      <c r="P10" s="31"/>
      <c r="Q10" s="31"/>
    </row>
    <row r="11" spans="1:17" ht="12.75" customHeight="1">
      <c r="A11" s="67" t="s">
        <v>70</v>
      </c>
      <c r="B11" s="69"/>
      <c r="C11" s="71"/>
      <c r="D11" s="27"/>
      <c r="E11" s="35"/>
      <c r="F11" s="35"/>
      <c r="G11" s="35"/>
      <c r="H11" s="35"/>
      <c r="I11" s="35"/>
      <c r="J11" s="35"/>
      <c r="K11" s="35"/>
      <c r="L11" s="35"/>
      <c r="M11" s="40"/>
      <c r="N11" s="32"/>
    </row>
    <row r="12" spans="1:17" ht="12.75" customHeight="1">
      <c r="A12" s="68"/>
      <c r="B12" s="70"/>
      <c r="C12" s="65"/>
      <c r="D12" s="26"/>
      <c r="E12" s="36"/>
      <c r="F12" s="36"/>
      <c r="G12" s="36"/>
      <c r="H12" s="36"/>
      <c r="I12" s="36"/>
      <c r="J12" s="36"/>
      <c r="K12" s="36"/>
      <c r="L12" s="36"/>
      <c r="M12" s="36"/>
      <c r="N12" s="33"/>
    </row>
    <row r="13" spans="1:17" ht="12.75" customHeight="1"/>
    <row r="14" spans="1:17" ht="12.75" customHeight="1"/>
    <row r="15" spans="1:17" ht="12.75" customHeight="1"/>
    <row r="16" spans="1:17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</sheetData>
  <mergeCells count="69">
    <mergeCell ref="L11:L12"/>
    <mergeCell ref="M11:M12"/>
    <mergeCell ref="N11:N12"/>
    <mergeCell ref="G11:G12"/>
    <mergeCell ref="H11:H12"/>
    <mergeCell ref="I11:I12"/>
    <mergeCell ref="J11:J12"/>
    <mergeCell ref="K11:K12"/>
    <mergeCell ref="A11:A12"/>
    <mergeCell ref="B11:B12"/>
    <mergeCell ref="C11:C12"/>
    <mergeCell ref="E11:E12"/>
    <mergeCell ref="F11:F12"/>
    <mergeCell ref="J5:J6"/>
    <mergeCell ref="E1:M1"/>
    <mergeCell ref="N1:O1"/>
    <mergeCell ref="N3:N4"/>
    <mergeCell ref="F5:F6"/>
    <mergeCell ref="Q7:Q8"/>
    <mergeCell ref="Q9:Q10"/>
    <mergeCell ref="E5:E6"/>
    <mergeCell ref="E7:E8"/>
    <mergeCell ref="H7:H8"/>
    <mergeCell ref="G7:G8"/>
    <mergeCell ref="H5:H6"/>
    <mergeCell ref="I5:I6"/>
    <mergeCell ref="H9:H10"/>
    <mergeCell ref="I9:I10"/>
    <mergeCell ref="L9:L10"/>
    <mergeCell ref="Q5:Q6"/>
    <mergeCell ref="O5:O6"/>
    <mergeCell ref="J9:J10"/>
    <mergeCell ref="J7:J8"/>
    <mergeCell ref="G5:G6"/>
    <mergeCell ref="A5:A6"/>
    <mergeCell ref="A9:A10"/>
    <mergeCell ref="A7:A8"/>
    <mergeCell ref="A3:A4"/>
    <mergeCell ref="A1:D1"/>
    <mergeCell ref="C3:C4"/>
    <mergeCell ref="D3:D4"/>
    <mergeCell ref="B3:B4"/>
    <mergeCell ref="C9:C10"/>
    <mergeCell ref="B9:B10"/>
    <mergeCell ref="C7:C8"/>
    <mergeCell ref="C5:C6"/>
    <mergeCell ref="B7:B8"/>
    <mergeCell ref="B5:B6"/>
    <mergeCell ref="P5:P6"/>
    <mergeCell ref="P9:P10"/>
    <mergeCell ref="K9:K10"/>
    <mergeCell ref="P7:P8"/>
    <mergeCell ref="K7:K8"/>
    <mergeCell ref="O9:O10"/>
    <mergeCell ref="N9:N10"/>
    <mergeCell ref="O7:O8"/>
    <mergeCell ref="M7:M8"/>
    <mergeCell ref="N7:N8"/>
    <mergeCell ref="L5:L6"/>
    <mergeCell ref="K5:K6"/>
    <mergeCell ref="M5:M6"/>
    <mergeCell ref="N5:N6"/>
    <mergeCell ref="M9:M10"/>
    <mergeCell ref="L7:L8"/>
    <mergeCell ref="F7:F8"/>
    <mergeCell ref="I7:I8"/>
    <mergeCell ref="E9:E10"/>
    <mergeCell ref="F9:F10"/>
    <mergeCell ref="G9:G10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978"/>
  <sheetViews>
    <sheetView workbookViewId="0">
      <selection activeCell="M11" sqref="M11:M12"/>
    </sheetView>
  </sheetViews>
  <sheetFormatPr defaultColWidth="14.42578125" defaultRowHeight="15" customHeight="1"/>
  <cols>
    <col min="1" max="1" width="6" customWidth="1"/>
    <col min="2" max="2" width="5.28515625" customWidth="1"/>
    <col min="3" max="3" width="13.85546875" customWidth="1"/>
    <col min="4" max="4" width="23.42578125" customWidth="1"/>
    <col min="5" max="12" width="8.85546875" customWidth="1"/>
    <col min="13" max="13" width="12.140625" customWidth="1"/>
    <col min="14" max="14" width="14.28515625" customWidth="1"/>
    <col min="15" max="15" width="12.140625" hidden="1" customWidth="1"/>
    <col min="16" max="17" width="8" hidden="1" customWidth="1"/>
    <col min="18" max="27" width="11.5703125" customWidth="1"/>
  </cols>
  <sheetData>
    <row r="1" spans="1:17" ht="23.25" customHeight="1">
      <c r="A1" s="50">
        <v>43169</v>
      </c>
      <c r="B1" s="38"/>
      <c r="C1" s="38"/>
      <c r="D1" s="38"/>
      <c r="E1" s="51" t="s">
        <v>0</v>
      </c>
      <c r="F1" s="38"/>
      <c r="G1" s="38"/>
      <c r="H1" s="38"/>
      <c r="I1" s="38"/>
      <c r="J1" s="38"/>
      <c r="K1" s="38"/>
      <c r="L1" s="38"/>
      <c r="M1" s="38"/>
      <c r="N1" s="37" t="s">
        <v>60</v>
      </c>
      <c r="O1" s="38"/>
    </row>
    <row r="2" spans="1:17" ht="12.75" customHeight="1"/>
    <row r="3" spans="1:17" ht="26.25" customHeight="1">
      <c r="A3" s="54" t="s">
        <v>34</v>
      </c>
      <c r="B3" s="63" t="s">
        <v>2</v>
      </c>
      <c r="C3" s="63" t="s">
        <v>3</v>
      </c>
      <c r="D3" s="53" t="s">
        <v>4</v>
      </c>
      <c r="E3" s="1" t="s">
        <v>5</v>
      </c>
      <c r="F3" s="2" t="s">
        <v>6</v>
      </c>
      <c r="G3" s="3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5" t="s">
        <v>13</v>
      </c>
      <c r="N3" s="66" t="s">
        <v>14</v>
      </c>
      <c r="O3" s="6"/>
    </row>
    <row r="4" spans="1:17" ht="26.25" customHeight="1" thickBot="1">
      <c r="A4" s="33"/>
      <c r="B4" s="52"/>
      <c r="C4" s="45"/>
      <c r="D4" s="52"/>
      <c r="E4" s="8" t="s">
        <v>16</v>
      </c>
      <c r="F4" s="8" t="s">
        <v>16</v>
      </c>
      <c r="G4" s="8" t="s">
        <v>16</v>
      </c>
      <c r="H4" s="8" t="s">
        <v>16</v>
      </c>
      <c r="I4" s="8" t="s">
        <v>16</v>
      </c>
      <c r="J4" s="8" t="s">
        <v>16</v>
      </c>
      <c r="K4" s="8" t="s">
        <v>16</v>
      </c>
      <c r="L4" s="9" t="s">
        <v>16</v>
      </c>
      <c r="M4" s="9" t="s">
        <v>17</v>
      </c>
      <c r="N4" s="33"/>
      <c r="O4" s="6"/>
    </row>
    <row r="5" spans="1:17" ht="11.25" customHeight="1">
      <c r="A5" s="42">
        <v>7</v>
      </c>
      <c r="B5" s="57">
        <v>7</v>
      </c>
      <c r="C5" s="73" t="s">
        <v>51</v>
      </c>
      <c r="D5" s="27" t="s">
        <v>49</v>
      </c>
      <c r="E5" s="35">
        <v>1.7062500000000001E-3</v>
      </c>
      <c r="F5" s="35">
        <v>1.6458333333333333E-3</v>
      </c>
      <c r="G5" s="35">
        <v>1.5594907407407406E-3</v>
      </c>
      <c r="H5" s="35">
        <v>1.5445601851851853E-3</v>
      </c>
      <c r="I5" s="35">
        <v>3.4898148148148149E-3</v>
      </c>
      <c r="J5" s="35">
        <v>4.4041666666666665E-3</v>
      </c>
      <c r="K5" s="35">
        <v>3.5928240740740742E-3</v>
      </c>
      <c r="L5" s="35">
        <v>3.2850694444444446E-3</v>
      </c>
      <c r="M5" s="40">
        <f>IF((OR(E5="x",F5="x",G5="x",K5="x",H5="x",I5="x",J5="x",L5="x")),"nebaigė",(E5+F5+G5+K5+H5+I5+J5+L5))</f>
        <v>2.1228009259259259E-2</v>
      </c>
      <c r="N5" s="32">
        <v>3</v>
      </c>
      <c r="O5" s="34">
        <f>IF(M5&gt;0,MIN(Q5),"0")</f>
        <v>2.1228009259259259E-2</v>
      </c>
      <c r="P5" s="30">
        <f>IF(M5&gt;0,M5,"")</f>
        <v>2.1228009259259259E-2</v>
      </c>
      <c r="Q5" s="30">
        <f>IF(M5&gt;0,M5,"")</f>
        <v>2.1228009259259259E-2</v>
      </c>
    </row>
    <row r="6" spans="1:17" ht="11.25" customHeight="1" thickBot="1">
      <c r="A6" s="43"/>
      <c r="B6" s="47"/>
      <c r="C6" s="47"/>
      <c r="D6" s="26" t="s">
        <v>50</v>
      </c>
      <c r="E6" s="36"/>
      <c r="F6" s="36"/>
      <c r="G6" s="36"/>
      <c r="H6" s="36"/>
      <c r="I6" s="36"/>
      <c r="J6" s="36"/>
      <c r="K6" s="36"/>
      <c r="L6" s="36"/>
      <c r="M6" s="36"/>
      <c r="N6" s="33"/>
      <c r="O6" s="33"/>
      <c r="P6" s="31"/>
      <c r="Q6" s="31"/>
    </row>
    <row r="7" spans="1:17" ht="11.25" customHeight="1">
      <c r="A7" s="42">
        <v>8</v>
      </c>
      <c r="B7" s="46">
        <v>8</v>
      </c>
      <c r="C7" s="72" t="s">
        <v>24</v>
      </c>
      <c r="D7" s="27" t="s">
        <v>52</v>
      </c>
      <c r="E7" s="35">
        <v>1.6226851851851853E-3</v>
      </c>
      <c r="F7" s="35" t="s">
        <v>69</v>
      </c>
      <c r="G7" s="35"/>
      <c r="H7" s="35"/>
      <c r="I7" s="35"/>
      <c r="J7" s="35"/>
      <c r="K7" s="35"/>
      <c r="L7" s="35"/>
      <c r="M7" s="40" t="str">
        <f>IF((OR(E7="x",F7="x",G7="x",K7="x",H7="x",I7="x",J7="x",L7="x")),"nebaigė",(E7+F7+G7+K7+H7+I7+J7+L7))</f>
        <v>nebaigė</v>
      </c>
      <c r="N7" s="32" t="str">
        <f>IF((OR(E7="x",F7="x",G7="x",K7="x",H7="x",I7="x",J7="x",L7="x")),"nebaigė",RANK($M$5:$M$10,$M$5:$M$10,20))</f>
        <v>nebaigė</v>
      </c>
      <c r="O7" s="34">
        <f>IF(M7&gt;0,MIN(Q7),"0")</f>
        <v>0</v>
      </c>
      <c r="P7" s="30" t="str">
        <f>IF(M7&gt;0,M7,"")</f>
        <v>nebaigė</v>
      </c>
      <c r="Q7" s="30" t="str">
        <f>IF(M7&gt;0,M7,"")</f>
        <v>nebaigė</v>
      </c>
    </row>
    <row r="8" spans="1:17" ht="11.25" customHeight="1" thickBot="1">
      <c r="A8" s="43"/>
      <c r="B8" s="47"/>
      <c r="C8" s="47"/>
      <c r="D8" s="26" t="s">
        <v>53</v>
      </c>
      <c r="E8" s="36"/>
      <c r="F8" s="36"/>
      <c r="G8" s="36"/>
      <c r="H8" s="36"/>
      <c r="I8" s="36"/>
      <c r="J8" s="36"/>
      <c r="K8" s="36"/>
      <c r="L8" s="36"/>
      <c r="M8" s="36"/>
      <c r="N8" s="33"/>
      <c r="O8" s="33"/>
      <c r="P8" s="31"/>
      <c r="Q8" s="31"/>
    </row>
    <row r="9" spans="1:17" ht="11.25" customHeight="1">
      <c r="A9" s="42">
        <v>22</v>
      </c>
      <c r="B9" s="46">
        <v>11</v>
      </c>
      <c r="C9" s="72" t="s">
        <v>54</v>
      </c>
      <c r="D9" s="27" t="s">
        <v>20</v>
      </c>
      <c r="E9" s="35">
        <v>1.6187500000000002E-3</v>
      </c>
      <c r="F9" s="35">
        <v>1.5537037037037038E-3</v>
      </c>
      <c r="G9" s="35">
        <v>1.5327546296296296E-3</v>
      </c>
      <c r="H9" s="35">
        <v>1.5663194444444446E-3</v>
      </c>
      <c r="I9" s="35">
        <v>3.2547453703703701E-3</v>
      </c>
      <c r="J9" s="35">
        <v>3.2377314814814816E-3</v>
      </c>
      <c r="K9" s="35">
        <v>3.0973379629629632E-3</v>
      </c>
      <c r="L9" s="35">
        <v>3.0905092592592594E-3</v>
      </c>
      <c r="M9" s="40">
        <f>IF((OR(E9="x",F9="x",G9="x",K9="x",H9="x",I9="x",J9="x",L9="x")),"nebaigė",(E9+F9+G9+K9+H9+I9+J9+L9))</f>
        <v>1.8951851851851852E-2</v>
      </c>
      <c r="N9" s="32">
        <f>IF((OR(E9="x",F9="x",G9="x",K9="x",H9="x",I9="x",J9="x",L9="x")),"nebaigė",RANK($M$5:$M$10,$M$5:$M$10,20))</f>
        <v>1</v>
      </c>
      <c r="O9" s="34">
        <f>IF(M9&gt;0,MIN(Q9),"0")</f>
        <v>1.8951851851851852E-2</v>
      </c>
      <c r="P9" s="30">
        <f>IF(M9&gt;0,M9,"")</f>
        <v>1.8951851851851852E-2</v>
      </c>
      <c r="Q9" s="30">
        <f>IF(M9&gt;0,M9,"")</f>
        <v>1.8951851851851852E-2</v>
      </c>
    </row>
    <row r="10" spans="1:17" ht="11.25" customHeight="1" thickBot="1">
      <c r="A10" s="43"/>
      <c r="B10" s="47"/>
      <c r="C10" s="47"/>
      <c r="D10" s="26" t="s">
        <v>21</v>
      </c>
      <c r="E10" s="36"/>
      <c r="F10" s="36"/>
      <c r="G10" s="36"/>
      <c r="H10" s="36"/>
      <c r="I10" s="36"/>
      <c r="J10" s="36"/>
      <c r="K10" s="36"/>
      <c r="L10" s="36"/>
      <c r="M10" s="36"/>
      <c r="N10" s="33"/>
      <c r="O10" s="33"/>
      <c r="P10" s="31"/>
      <c r="Q10" s="31"/>
    </row>
    <row r="11" spans="1:17" ht="12.75" customHeight="1">
      <c r="A11" s="42">
        <v>9</v>
      </c>
      <c r="B11" s="46">
        <v>9</v>
      </c>
      <c r="C11" s="72" t="s">
        <v>59</v>
      </c>
      <c r="D11" s="27" t="s">
        <v>57</v>
      </c>
      <c r="E11" s="35">
        <v>1.6184027777777776E-3</v>
      </c>
      <c r="F11" s="35">
        <v>1.5782407407407409E-3</v>
      </c>
      <c r="G11" s="35">
        <v>1.5409722222222222E-3</v>
      </c>
      <c r="H11" s="35">
        <v>1.5812500000000002E-3</v>
      </c>
      <c r="I11" s="35">
        <v>3.263773148148148E-3</v>
      </c>
      <c r="J11" s="35">
        <v>3.2951388888888891E-3</v>
      </c>
      <c r="K11" s="35">
        <v>3.1403935185185185E-3</v>
      </c>
      <c r="L11" s="35">
        <v>3.0920138888888889E-3</v>
      </c>
      <c r="M11" s="40">
        <f t="shared" ref="M11" si="0">IF((OR(E11="x",F11="x",G11="x",K11="x",H11="x",I11="x",J11="x",L11="x")),"nebaigė",(E11+F11+G11+K11+H11+I11+J11+L11))</f>
        <v>1.9110185185185188E-2</v>
      </c>
      <c r="N11" s="32">
        <f>IF((OR(E11="x",F11="x",G11="x",K11="x",H11="x",I11="x",J11="x",L11="x")),"nebaigė",RANK($M$5:$M$11,$M$5:$M$11,20))</f>
        <v>2</v>
      </c>
      <c r="O11" s="34">
        <f>IF(M11&gt;0,MIN(Q11),"0")</f>
        <v>0</v>
      </c>
    </row>
    <row r="12" spans="1:17" ht="12.75" customHeight="1">
      <c r="A12" s="43"/>
      <c r="B12" s="47"/>
      <c r="C12" s="47"/>
      <c r="D12" s="26" t="s">
        <v>58</v>
      </c>
      <c r="E12" s="36"/>
      <c r="F12" s="36"/>
      <c r="G12" s="36"/>
      <c r="H12" s="36"/>
      <c r="I12" s="36"/>
      <c r="J12" s="36"/>
      <c r="K12" s="36"/>
      <c r="L12" s="36"/>
      <c r="M12" s="36"/>
      <c r="N12" s="33"/>
      <c r="O12" s="33"/>
    </row>
    <row r="13" spans="1:17" ht="12.75" customHeight="1"/>
    <row r="14" spans="1:17" ht="12.75" customHeight="1"/>
    <row r="15" spans="1:17" ht="12.75" customHeight="1"/>
    <row r="16" spans="1:17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</sheetData>
  <mergeCells count="70">
    <mergeCell ref="G9:G10"/>
    <mergeCell ref="K9:K10"/>
    <mergeCell ref="J9:J10"/>
    <mergeCell ref="O9:O10"/>
    <mergeCell ref="H9:H10"/>
    <mergeCell ref="I9:I10"/>
    <mergeCell ref="M9:M10"/>
    <mergeCell ref="L9:L10"/>
    <mergeCell ref="M7:M8"/>
    <mergeCell ref="L7:L8"/>
    <mergeCell ref="G7:G8"/>
    <mergeCell ref="H7:H8"/>
    <mergeCell ref="I7:I8"/>
    <mergeCell ref="J7:J8"/>
    <mergeCell ref="K7:K8"/>
    <mergeCell ref="P7:P8"/>
    <mergeCell ref="Q7:Q8"/>
    <mergeCell ref="N7:N8"/>
    <mergeCell ref="N9:N10"/>
    <mergeCell ref="P5:P6"/>
    <mergeCell ref="Q5:Q6"/>
    <mergeCell ref="O7:O8"/>
    <mergeCell ref="P9:P10"/>
    <mergeCell ref="Q9:Q10"/>
    <mergeCell ref="N1:O1"/>
    <mergeCell ref="M5:M6"/>
    <mergeCell ref="N3:N4"/>
    <mergeCell ref="J5:J6"/>
    <mergeCell ref="G5:G6"/>
    <mergeCell ref="K5:K6"/>
    <mergeCell ref="L5:L6"/>
    <mergeCell ref="N5:N6"/>
    <mergeCell ref="O5:O6"/>
    <mergeCell ref="H5:H6"/>
    <mergeCell ref="I5:I6"/>
    <mergeCell ref="A1:D1"/>
    <mergeCell ref="A3:A4"/>
    <mergeCell ref="A7:A8"/>
    <mergeCell ref="A9:A10"/>
    <mergeCell ref="F7:F8"/>
    <mergeCell ref="F9:F10"/>
    <mergeCell ref="B5:B6"/>
    <mergeCell ref="C5:C6"/>
    <mergeCell ref="B7:B8"/>
    <mergeCell ref="C7:C8"/>
    <mergeCell ref="E7:E8"/>
    <mergeCell ref="C9:C10"/>
    <mergeCell ref="B9:B10"/>
    <mergeCell ref="E9:E10"/>
    <mergeCell ref="F5:F6"/>
    <mergeCell ref="E1:M1"/>
    <mergeCell ref="E5:E6"/>
    <mergeCell ref="A5:A6"/>
    <mergeCell ref="B3:B4"/>
    <mergeCell ref="C3:C4"/>
    <mergeCell ref="D3:D4"/>
    <mergeCell ref="A11:A12"/>
    <mergeCell ref="B11:B12"/>
    <mergeCell ref="C11:C12"/>
    <mergeCell ref="E11:E12"/>
    <mergeCell ref="F11:F12"/>
    <mergeCell ref="L11:L12"/>
    <mergeCell ref="M11:M12"/>
    <mergeCell ref="N11:N12"/>
    <mergeCell ref="O11:O12"/>
    <mergeCell ref="G11:G12"/>
    <mergeCell ref="H11:H12"/>
    <mergeCell ref="I11:I12"/>
    <mergeCell ref="J11:J12"/>
    <mergeCell ref="K11:K12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980"/>
  <sheetViews>
    <sheetView workbookViewId="0">
      <selection activeCell="K9" sqref="K9:K10"/>
    </sheetView>
  </sheetViews>
  <sheetFormatPr defaultColWidth="14.42578125" defaultRowHeight="15" customHeight="1"/>
  <cols>
    <col min="1" max="1" width="5.5703125" customWidth="1"/>
    <col min="2" max="2" width="5.28515625" customWidth="1"/>
    <col min="3" max="3" width="16.85546875" customWidth="1"/>
    <col min="4" max="4" width="23.42578125" customWidth="1"/>
    <col min="5" max="12" width="8.85546875" customWidth="1"/>
    <col min="13" max="13" width="12.140625" customWidth="1"/>
    <col min="14" max="14" width="14.28515625" customWidth="1"/>
    <col min="15" max="15" width="12.140625" hidden="1" customWidth="1"/>
    <col min="16" max="17" width="8" hidden="1" customWidth="1"/>
    <col min="18" max="27" width="11.5703125" customWidth="1"/>
  </cols>
  <sheetData>
    <row r="1" spans="1:17" ht="23.25" customHeight="1">
      <c r="A1" s="50">
        <v>43169</v>
      </c>
      <c r="B1" s="38"/>
      <c r="C1" s="38"/>
      <c r="D1" s="38"/>
      <c r="E1" s="51" t="s">
        <v>0</v>
      </c>
      <c r="F1" s="38"/>
      <c r="G1" s="38"/>
      <c r="H1" s="38"/>
      <c r="I1" s="38"/>
      <c r="J1" s="38"/>
      <c r="K1" s="38"/>
      <c r="L1" s="38"/>
      <c r="M1" s="38"/>
      <c r="N1" s="37" t="s">
        <v>61</v>
      </c>
      <c r="O1" s="38"/>
    </row>
    <row r="2" spans="1:17" ht="12.75" customHeight="1"/>
    <row r="3" spans="1:17" ht="27.75" customHeight="1">
      <c r="A3" s="54" t="s">
        <v>34</v>
      </c>
      <c r="B3" s="63" t="s">
        <v>2</v>
      </c>
      <c r="C3" s="63" t="s">
        <v>3</v>
      </c>
      <c r="D3" s="53" t="s">
        <v>4</v>
      </c>
      <c r="E3" s="1">
        <v>5</v>
      </c>
      <c r="F3" s="2" t="s">
        <v>6</v>
      </c>
      <c r="G3" s="3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5" t="s">
        <v>13</v>
      </c>
      <c r="N3" s="66" t="s">
        <v>14</v>
      </c>
      <c r="O3" s="6"/>
    </row>
    <row r="4" spans="1:17" ht="27.75" customHeight="1" thickBot="1">
      <c r="A4" s="33"/>
      <c r="B4" s="52"/>
      <c r="C4" s="45"/>
      <c r="D4" s="52"/>
      <c r="E4" s="8" t="s">
        <v>16</v>
      </c>
      <c r="F4" s="8" t="s">
        <v>16</v>
      </c>
      <c r="G4" s="8" t="s">
        <v>16</v>
      </c>
      <c r="H4" s="8" t="s">
        <v>16</v>
      </c>
      <c r="I4" s="8" t="s">
        <v>16</v>
      </c>
      <c r="J4" s="8" t="s">
        <v>16</v>
      </c>
      <c r="K4" s="8" t="s">
        <v>16</v>
      </c>
      <c r="L4" s="9" t="s">
        <v>16</v>
      </c>
      <c r="M4" s="9" t="s">
        <v>17</v>
      </c>
      <c r="N4" s="33"/>
      <c r="O4" s="6"/>
    </row>
    <row r="5" spans="1:17" ht="11.25" customHeight="1">
      <c r="A5" s="42">
        <v>12</v>
      </c>
      <c r="B5" s="74">
        <v>10</v>
      </c>
      <c r="C5" s="73" t="s">
        <v>64</v>
      </c>
      <c r="D5" s="27" t="s">
        <v>62</v>
      </c>
      <c r="E5" s="35">
        <v>1.8057870370370372E-3</v>
      </c>
      <c r="F5" s="35">
        <v>1.7927083333333334E-3</v>
      </c>
      <c r="G5" s="35">
        <v>1.7587962962962963E-3</v>
      </c>
      <c r="H5" s="35">
        <v>1.7399305555555555E-3</v>
      </c>
      <c r="I5" s="35">
        <v>3.6898148148148146E-3</v>
      </c>
      <c r="J5" s="35">
        <v>3.612731481481482E-3</v>
      </c>
      <c r="K5" s="35">
        <v>2.2857523148148148E-2</v>
      </c>
      <c r="L5" s="35">
        <v>3.4623842592592592E-3</v>
      </c>
      <c r="M5" s="40">
        <f>IF((OR(E5="x",F5="x",G5="x",K5="x",H5="x",I5="x",J5="x",L5="x")),"nebaigė",(E5+F5+G5+K5+H5+I5+J5+L5))</f>
        <v>4.0719675925925923E-2</v>
      </c>
      <c r="N5" s="32">
        <v>2</v>
      </c>
      <c r="O5" s="34">
        <f>IF(M5&gt;0,MIN(Q5),"0")</f>
        <v>4.0719675925925923E-2</v>
      </c>
      <c r="P5" s="30">
        <f>IF(M5&gt;0,M5,"")</f>
        <v>4.0719675925925923E-2</v>
      </c>
      <c r="Q5" s="30">
        <f>IF(M5&gt;0,M5,"")</f>
        <v>4.0719675925925923E-2</v>
      </c>
    </row>
    <row r="6" spans="1:17" ht="11.25" customHeight="1" thickBot="1">
      <c r="A6" s="43"/>
      <c r="B6" s="75"/>
      <c r="C6" s="47"/>
      <c r="D6" s="28" t="s">
        <v>63</v>
      </c>
      <c r="E6" s="36"/>
      <c r="F6" s="36"/>
      <c r="G6" s="36"/>
      <c r="H6" s="36"/>
      <c r="I6" s="36"/>
      <c r="J6" s="36"/>
      <c r="K6" s="36"/>
      <c r="L6" s="36"/>
      <c r="M6" s="36"/>
      <c r="N6" s="33"/>
      <c r="O6" s="33"/>
      <c r="P6" s="31"/>
      <c r="Q6" s="31"/>
    </row>
    <row r="7" spans="1:17" ht="11.25" customHeight="1">
      <c r="A7" s="42">
        <v>34</v>
      </c>
      <c r="B7" s="46">
        <v>17</v>
      </c>
      <c r="C7" s="72" t="s">
        <v>56</v>
      </c>
      <c r="D7" s="27" t="s">
        <v>55</v>
      </c>
      <c r="E7" s="35">
        <v>2.0697916666666668E-3</v>
      </c>
      <c r="F7" s="35" t="s">
        <v>69</v>
      </c>
      <c r="G7" s="35"/>
      <c r="H7" s="35"/>
      <c r="I7" s="35"/>
      <c r="J7" s="35"/>
      <c r="K7" s="35"/>
      <c r="L7" s="35"/>
      <c r="M7" s="40" t="str">
        <f>IF((OR(E7="x",F7="x",G7="x",K7="x",H7="x",I7="x",J7="x",L7="x")),"nebaigė",(E7+F7+G7+K7+H7+I7+J7+L7))</f>
        <v>nebaigė</v>
      </c>
      <c r="N7" s="32" t="str">
        <f>IF((OR(E7="x",F7="x",G7="x",K7="x",H7="x",I7="x",J7="x",L7="x")),"nebaigė",RANK($M$5:$M$8,$M$5:$M$8,20))</f>
        <v>nebaigė</v>
      </c>
      <c r="O7" s="34">
        <f>IF(M7&gt;0,MIN(Q7),"0")</f>
        <v>0</v>
      </c>
      <c r="P7" s="30" t="str">
        <f>IF(M7&gt;0,M7,"")</f>
        <v>nebaigė</v>
      </c>
      <c r="Q7" s="30" t="str">
        <f>IF(M7&gt;0,M7,"")</f>
        <v>nebaigė</v>
      </c>
    </row>
    <row r="8" spans="1:17" ht="11.25" customHeight="1" thickBot="1">
      <c r="A8" s="43"/>
      <c r="B8" s="47"/>
      <c r="C8" s="47"/>
      <c r="D8" s="26" t="s">
        <v>65</v>
      </c>
      <c r="E8" s="36"/>
      <c r="F8" s="36"/>
      <c r="G8" s="36"/>
      <c r="H8" s="36"/>
      <c r="I8" s="36"/>
      <c r="J8" s="36"/>
      <c r="K8" s="36"/>
      <c r="L8" s="36"/>
      <c r="M8" s="36"/>
      <c r="N8" s="33"/>
      <c r="O8" s="33"/>
      <c r="P8" s="31"/>
      <c r="Q8" s="31"/>
    </row>
    <row r="9" spans="1:17" ht="12.75" customHeight="1">
      <c r="A9" s="42">
        <v>28</v>
      </c>
      <c r="B9" s="46">
        <v>14</v>
      </c>
      <c r="C9" s="72" t="s">
        <v>24</v>
      </c>
      <c r="D9" s="27" t="s">
        <v>25</v>
      </c>
      <c r="E9" s="35">
        <v>1.7138888888888889E-3</v>
      </c>
      <c r="F9" s="35">
        <v>1.7037037037037036E-3</v>
      </c>
      <c r="G9" s="35" t="s">
        <v>69</v>
      </c>
      <c r="H9" s="35"/>
      <c r="I9" s="35"/>
      <c r="J9" s="35"/>
      <c r="K9" s="35"/>
      <c r="L9" s="35"/>
      <c r="M9" s="40" t="str">
        <f t="shared" ref="M9" si="0">IF((OR(E9="x",F9="x",G9="x",K9="x",H9="x",I9="x",J9="x",L9="x")),"nebaigė",(E9+F9+G9+K9+H9+I9+J9+L9))</f>
        <v>nebaigė</v>
      </c>
      <c r="N9" s="32" t="str">
        <f t="shared" ref="N9" si="1">IF((OR(E9="x",F9="x",G9="x",K9="x",H9="x",I9="x",J9="x",L9="x")),"nebaigė",RANK($M$5:$M$8,$M$5:$M$8,20))</f>
        <v>nebaigė</v>
      </c>
      <c r="O9" s="34">
        <f>IF(M9&gt;0,MIN(Q9),"0")</f>
        <v>0</v>
      </c>
    </row>
    <row r="10" spans="1:17" ht="12.75" customHeight="1" thickBot="1">
      <c r="A10" s="43"/>
      <c r="B10" s="47"/>
      <c r="C10" s="47"/>
      <c r="D10" s="26" t="s">
        <v>26</v>
      </c>
      <c r="E10" s="36"/>
      <c r="F10" s="36"/>
      <c r="G10" s="36"/>
      <c r="H10" s="36"/>
      <c r="I10" s="36"/>
      <c r="J10" s="36"/>
      <c r="K10" s="36"/>
      <c r="L10" s="36"/>
      <c r="M10" s="36"/>
      <c r="N10" s="33"/>
      <c r="O10" s="33"/>
    </row>
    <row r="11" spans="1:17" ht="12.75" customHeight="1">
      <c r="A11" s="42">
        <v>30</v>
      </c>
      <c r="B11" s="46">
        <v>15</v>
      </c>
      <c r="C11" s="72" t="s">
        <v>68</v>
      </c>
      <c r="D11" s="27" t="s">
        <v>66</v>
      </c>
      <c r="E11" s="35">
        <v>1.8723379629629628E-3</v>
      </c>
      <c r="F11" s="35">
        <v>1.7967592592592592E-3</v>
      </c>
      <c r="G11" s="35">
        <v>1.7753472222222222E-3</v>
      </c>
      <c r="H11" s="35">
        <v>1.7435185185185186E-3</v>
      </c>
      <c r="I11" s="35">
        <v>3.748726851851852E-3</v>
      </c>
      <c r="J11" s="35">
        <v>3.8649305555555555E-3</v>
      </c>
      <c r="K11" s="35">
        <v>3.7708333333333331E-3</v>
      </c>
      <c r="L11" s="35">
        <v>3.7068287037037035E-3</v>
      </c>
      <c r="M11" s="40">
        <f t="shared" ref="M11" si="2">IF((OR(E11="x",F11="x",G11="x",K11="x",H11="x",I11="x",J11="x",L11="x")),"nebaigė",(E11+F11+G11+K11+H11+I11+J11+L11))</f>
        <v>2.2279282407407404E-2</v>
      </c>
      <c r="N11" s="32">
        <f>IF((OR(E11="x",F11="x",G11="x",K11="x",H11="x",I11="x",J11="x",L11="x")),"nebaigė",RANK($M$5:$M$13,$M$5:$M$13,20))</f>
        <v>1</v>
      </c>
      <c r="O11" s="34">
        <f>IF(M11&gt;0,MIN(Q11),"0")</f>
        <v>0</v>
      </c>
    </row>
    <row r="12" spans="1:17" ht="12.75" customHeight="1" thickBot="1">
      <c r="A12" s="43"/>
      <c r="B12" s="47"/>
      <c r="C12" s="47"/>
      <c r="D12" s="29" t="s">
        <v>67</v>
      </c>
      <c r="E12" s="36"/>
      <c r="F12" s="36"/>
      <c r="G12" s="36"/>
      <c r="H12" s="36"/>
      <c r="I12" s="36"/>
      <c r="J12" s="36"/>
      <c r="K12" s="36"/>
      <c r="L12" s="36"/>
      <c r="M12" s="36"/>
      <c r="N12" s="33"/>
      <c r="O12" s="33"/>
    </row>
    <row r="13" spans="1:17" ht="12.75" customHeight="1">
      <c r="A13" s="42">
        <v>33</v>
      </c>
      <c r="B13" s="46">
        <v>16</v>
      </c>
      <c r="C13" s="72" t="s">
        <v>28</v>
      </c>
      <c r="D13" s="27" t="s">
        <v>29</v>
      </c>
      <c r="E13" s="35">
        <v>1.837615740740741E-3</v>
      </c>
      <c r="F13" s="35">
        <v>1.7858796296296297E-3</v>
      </c>
      <c r="G13" s="35">
        <v>1.7074074074074075E-3</v>
      </c>
      <c r="H13" s="35">
        <v>1.9049768518518519E-3</v>
      </c>
      <c r="I13" s="35" t="s">
        <v>69</v>
      </c>
      <c r="J13" s="35"/>
      <c r="K13" s="35"/>
      <c r="L13" s="35"/>
      <c r="M13" s="40" t="str">
        <f t="shared" ref="M13" si="3">IF((OR(E13="x",F13="x",G13="x",K13="x",H13="x",I13="x",J13="x",L13="x")),"nebaigė",(E13+F13+G13+K13+H13+I13+J13+L13))</f>
        <v>nebaigė</v>
      </c>
      <c r="N13" s="32" t="str">
        <f>IF((OR(E13="x",F13="x",G13="x",K13="x",H13="x",I13="x",J13="x",L13="x")),"nebaigė",RANK($M$5:$M$13,$M$5:$M$13,20))</f>
        <v>nebaigė</v>
      </c>
      <c r="O13" s="34">
        <f>IF(M13&gt;0,MIN(Q13),"0")</f>
        <v>0</v>
      </c>
    </row>
    <row r="14" spans="1:17" ht="12.75" customHeight="1">
      <c r="A14" s="43"/>
      <c r="B14" s="47"/>
      <c r="C14" s="47"/>
      <c r="D14" s="26" t="s">
        <v>30</v>
      </c>
      <c r="E14" s="36"/>
      <c r="F14" s="36"/>
      <c r="G14" s="36"/>
      <c r="H14" s="36"/>
      <c r="I14" s="36"/>
      <c r="J14" s="36"/>
      <c r="K14" s="36"/>
      <c r="L14" s="36"/>
      <c r="M14" s="36"/>
      <c r="N14" s="33"/>
      <c r="O14" s="33"/>
    </row>
    <row r="15" spans="1:17" ht="12.75" customHeight="1"/>
    <row r="16" spans="1:17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</sheetData>
  <mergeCells count="82">
    <mergeCell ref="Q5:Q6"/>
    <mergeCell ref="E1:M1"/>
    <mergeCell ref="N1:O1"/>
    <mergeCell ref="N7:N8"/>
    <mergeCell ref="N3:N4"/>
    <mergeCell ref="F5:F6"/>
    <mergeCell ref="G5:G6"/>
    <mergeCell ref="E5:E6"/>
    <mergeCell ref="E7:E8"/>
    <mergeCell ref="F7:F8"/>
    <mergeCell ref="G7:G8"/>
    <mergeCell ref="H7:H8"/>
    <mergeCell ref="I7:I8"/>
    <mergeCell ref="P5:P6"/>
    <mergeCell ref="Q7:Q8"/>
    <mergeCell ref="O7:O8"/>
    <mergeCell ref="M7:M8"/>
    <mergeCell ref="L7:L8"/>
    <mergeCell ref="M5:M6"/>
    <mergeCell ref="L5:L6"/>
    <mergeCell ref="N5:N6"/>
    <mergeCell ref="O5:O6"/>
    <mergeCell ref="P7:P8"/>
    <mergeCell ref="C3:C4"/>
    <mergeCell ref="D3:D4"/>
    <mergeCell ref="A1:D1"/>
    <mergeCell ref="J7:J8"/>
    <mergeCell ref="C5:C6"/>
    <mergeCell ref="C7:C8"/>
    <mergeCell ref="J5:J6"/>
    <mergeCell ref="H5:H6"/>
    <mergeCell ref="I5:I6"/>
    <mergeCell ref="K7:K8"/>
    <mergeCell ref="K5:K6"/>
    <mergeCell ref="B3:B4"/>
    <mergeCell ref="B5:B6"/>
    <mergeCell ref="A3:A4"/>
    <mergeCell ref="A7:A8"/>
    <mergeCell ref="A5:A6"/>
    <mergeCell ref="B7:B8"/>
    <mergeCell ref="A9:A10"/>
    <mergeCell ref="B9:B10"/>
    <mergeCell ref="C9:C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G11:G12"/>
    <mergeCell ref="H11:H12"/>
    <mergeCell ref="I11:I12"/>
    <mergeCell ref="J11:J12"/>
    <mergeCell ref="K11:K12"/>
    <mergeCell ref="A11:A12"/>
    <mergeCell ref="B11:B12"/>
    <mergeCell ref="C11:C12"/>
    <mergeCell ref="E11:E12"/>
    <mergeCell ref="F11:F12"/>
    <mergeCell ref="L13:L14"/>
    <mergeCell ref="M13:M14"/>
    <mergeCell ref="N13:N14"/>
    <mergeCell ref="O13:O14"/>
    <mergeCell ref="O9:O10"/>
    <mergeCell ref="L11:L12"/>
    <mergeCell ref="M11:M12"/>
    <mergeCell ref="N11:N12"/>
    <mergeCell ref="O11:O12"/>
    <mergeCell ref="N9:N10"/>
    <mergeCell ref="G13:G14"/>
    <mergeCell ref="H13:H14"/>
    <mergeCell ref="I13:I14"/>
    <mergeCell ref="J13:J14"/>
    <mergeCell ref="K13:K14"/>
    <mergeCell ref="A13:A14"/>
    <mergeCell ref="B13:B14"/>
    <mergeCell ref="C13:C14"/>
    <mergeCell ref="E13:E14"/>
    <mergeCell ref="F13:F14"/>
  </mergeCells>
  <pageMargins left="0.25" right="0.25" top="0.75" bottom="0.75" header="0.3" footer="0.3"/>
  <pageSetup paperSize="9" scale="9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000"/>
  <sheetViews>
    <sheetView workbookViewId="0"/>
  </sheetViews>
  <sheetFormatPr defaultColWidth="14.42578125" defaultRowHeight="15" customHeight="1"/>
  <cols>
    <col min="1" max="1" width="4.140625" customWidth="1"/>
    <col min="2" max="2" width="5.28515625" customWidth="1"/>
    <col min="3" max="3" width="10.42578125" customWidth="1"/>
    <col min="4" max="4" width="17.140625" customWidth="1"/>
    <col min="5" max="13" width="8.85546875" customWidth="1"/>
    <col min="14" max="14" width="8" customWidth="1"/>
    <col min="15" max="19" width="12.140625" customWidth="1"/>
    <col min="20" max="29" width="11.5703125" customWidth="1"/>
  </cols>
  <sheetData>
    <row r="1" spans="1:19" ht="23.25" customHeight="1">
      <c r="A1" s="50">
        <v>43043</v>
      </c>
      <c r="B1" s="38"/>
      <c r="C1" s="38"/>
      <c r="D1" s="38"/>
      <c r="E1" s="51" t="s">
        <v>0</v>
      </c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7"/>
      <c r="R1" s="38"/>
      <c r="S1" s="38"/>
    </row>
    <row r="2" spans="1:19" ht="12.75" customHeight="1"/>
    <row r="3" spans="1:19" ht="23.25" customHeight="1">
      <c r="A3" s="90" t="s">
        <v>1</v>
      </c>
      <c r="B3" s="63" t="s">
        <v>2</v>
      </c>
      <c r="C3" s="63" t="s">
        <v>3</v>
      </c>
      <c r="D3" s="53" t="s">
        <v>4</v>
      </c>
      <c r="E3" s="1" t="s">
        <v>5</v>
      </c>
      <c r="F3" s="2" t="s">
        <v>6</v>
      </c>
      <c r="G3" s="3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18"/>
      <c r="M3" s="4" t="s">
        <v>12</v>
      </c>
      <c r="N3" s="88" t="s">
        <v>31</v>
      </c>
      <c r="O3" s="19" t="s">
        <v>32</v>
      </c>
      <c r="P3" s="5" t="s">
        <v>13</v>
      </c>
      <c r="Q3" s="66" t="s">
        <v>14</v>
      </c>
      <c r="R3" s="6"/>
      <c r="S3" s="7" t="s">
        <v>15</v>
      </c>
    </row>
    <row r="4" spans="1:19" ht="13.5" customHeight="1">
      <c r="A4" s="33"/>
      <c r="B4" s="52"/>
      <c r="C4" s="45"/>
      <c r="D4" s="52"/>
      <c r="E4" s="8" t="s">
        <v>16</v>
      </c>
      <c r="F4" s="8" t="s">
        <v>16</v>
      </c>
      <c r="G4" s="8" t="s">
        <v>16</v>
      </c>
      <c r="H4" s="8" t="s">
        <v>16</v>
      </c>
      <c r="I4" s="8" t="s">
        <v>16</v>
      </c>
      <c r="J4" s="8" t="s">
        <v>16</v>
      </c>
      <c r="K4" s="8" t="s">
        <v>16</v>
      </c>
      <c r="L4" s="20"/>
      <c r="M4" s="9" t="s">
        <v>16</v>
      </c>
      <c r="N4" s="52"/>
      <c r="O4" s="9" t="s">
        <v>16</v>
      </c>
      <c r="P4" s="9" t="s">
        <v>17</v>
      </c>
      <c r="Q4" s="33"/>
      <c r="R4" s="6"/>
      <c r="S4" s="9" t="s">
        <v>16</v>
      </c>
    </row>
    <row r="5" spans="1:19" ht="11.25" customHeight="1">
      <c r="A5" s="85">
        <v>1</v>
      </c>
      <c r="B5" s="57"/>
      <c r="C5" s="21"/>
      <c r="D5" s="10"/>
      <c r="E5" s="35"/>
      <c r="F5" s="35"/>
      <c r="G5" s="35"/>
      <c r="H5" s="35"/>
      <c r="I5" s="35"/>
      <c r="J5" s="35"/>
      <c r="K5" s="35"/>
      <c r="L5" s="30" t="e">
        <f>IF(P5&gt;0,P5,"")</f>
        <v>#REF!</v>
      </c>
      <c r="M5" s="35"/>
      <c r="N5" s="91"/>
      <c r="O5" s="77" t="e">
        <f>N5*#REF!</f>
        <v>#REF!</v>
      </c>
      <c r="P5" s="40" t="e">
        <f>IF((OR(E5="x",F5="x",G5="x",K5="x",H5="x",I5="x",J5="x",M5="x")),"nebaigė",(E5+F5+G5+O5+K5+H5+I5+J5+M5))</f>
        <v>#REF!</v>
      </c>
      <c r="Q5" s="32" t="e">
        <f>RANK($L$5:$L$28,$L$5:$L$28,20)</f>
        <v>#REF!</v>
      </c>
      <c r="R5" s="34" t="e">
        <f>IF(P5&gt;0,MIN($L$5:$L$28),"0")</f>
        <v>#REF!</v>
      </c>
      <c r="S5" s="89" t="e">
        <f>IF((P5-$R$5)=0,("lyderis"),(P5-$R$5))</f>
        <v>#REF!</v>
      </c>
    </row>
    <row r="6" spans="1:19" ht="11.25" customHeight="1">
      <c r="A6" s="31"/>
      <c r="B6" s="47"/>
      <c r="C6" s="22"/>
      <c r="D6" s="11"/>
      <c r="E6" s="36"/>
      <c r="F6" s="36"/>
      <c r="G6" s="36"/>
      <c r="H6" s="36"/>
      <c r="I6" s="36"/>
      <c r="J6" s="36"/>
      <c r="K6" s="36"/>
      <c r="L6" s="31"/>
      <c r="M6" s="36"/>
      <c r="N6" s="47"/>
      <c r="O6" s="36"/>
      <c r="P6" s="36"/>
      <c r="Q6" s="33"/>
      <c r="R6" s="33"/>
      <c r="S6" s="33"/>
    </row>
    <row r="7" spans="1:19" ht="11.25" customHeight="1">
      <c r="A7" s="85">
        <v>2</v>
      </c>
      <c r="B7" s="46"/>
      <c r="C7" s="23"/>
      <c r="D7" s="12"/>
      <c r="E7" s="76"/>
      <c r="F7" s="76"/>
      <c r="G7" s="82"/>
      <c r="H7" s="83"/>
      <c r="I7" s="79"/>
      <c r="J7" s="79"/>
      <c r="K7" s="79"/>
      <c r="L7" s="30" t="e">
        <f>IF(P7&gt;0,P7,"")</f>
        <v>#REF!</v>
      </c>
      <c r="M7" s="77"/>
      <c r="N7" s="84"/>
      <c r="O7" s="77" t="e">
        <f>N7*#REF!</f>
        <v>#REF!</v>
      </c>
      <c r="P7" s="40" t="e">
        <f>IF((OR(E7="x",F7="x",G7="x",K7="x",H7="x",I7="x",J7="x",M7="x")),"nebaigė",(E7+F7+G7+O7+K7+H7+I7+J7+M7))</f>
        <v>#REF!</v>
      </c>
      <c r="Q7" s="32" t="e">
        <f>RANK($L$5:$L$28,$L$5:$L$28,20)</f>
        <v>#REF!</v>
      </c>
      <c r="R7" s="34"/>
      <c r="S7" s="89" t="e">
        <f>IF((P7-$R$5)=0,("lyderis"),(P7-$R$5))</f>
        <v>#REF!</v>
      </c>
    </row>
    <row r="8" spans="1:19" ht="11.25" customHeight="1">
      <c r="A8" s="31"/>
      <c r="B8" s="47"/>
      <c r="C8" s="22"/>
      <c r="D8" s="11"/>
      <c r="E8" s="33"/>
      <c r="F8" s="33"/>
      <c r="G8" s="81"/>
      <c r="H8" s="47"/>
      <c r="I8" s="36"/>
      <c r="J8" s="36"/>
      <c r="K8" s="36"/>
      <c r="L8" s="31"/>
      <c r="M8" s="36"/>
      <c r="N8" s="47"/>
      <c r="O8" s="36"/>
      <c r="P8" s="36"/>
      <c r="Q8" s="33"/>
      <c r="R8" s="33"/>
      <c r="S8" s="33"/>
    </row>
    <row r="9" spans="1:19" ht="11.25" customHeight="1">
      <c r="A9" s="85">
        <v>3</v>
      </c>
      <c r="B9" s="46"/>
      <c r="C9" s="23"/>
      <c r="D9" s="12"/>
      <c r="E9" s="87"/>
      <c r="F9" s="87"/>
      <c r="G9" s="82"/>
      <c r="H9" s="78"/>
      <c r="I9" s="78"/>
      <c r="J9" s="78"/>
      <c r="K9" s="78"/>
      <c r="L9" s="30" t="e">
        <f>IF(P9&gt;0,P9,"")</f>
        <v>#REF!</v>
      </c>
      <c r="M9" s="86"/>
      <c r="N9" s="84"/>
      <c r="O9" s="77" t="e">
        <f>N9*#REF!</f>
        <v>#REF!</v>
      </c>
      <c r="P9" s="40" t="e">
        <f>IF((OR(E9="x",F9="x",G9="x",K9="x",H9="x",I9="x",J9="x",M9="x")),"nebaigė",(E9+F9+G9+O9+K9+H9+I9+J9+M9))</f>
        <v>#REF!</v>
      </c>
      <c r="Q9" s="32" t="e">
        <f>RANK($L$5:$L$28,$L$5:$L$28,20)</f>
        <v>#REF!</v>
      </c>
      <c r="R9" s="34"/>
      <c r="S9" s="89" t="e">
        <f>IF((P9-$R$5)=0,("lyderis"),(P9-$R$5))</f>
        <v>#REF!</v>
      </c>
    </row>
    <row r="10" spans="1:19" ht="11.25" customHeight="1">
      <c r="A10" s="31"/>
      <c r="B10" s="47"/>
      <c r="C10" s="22"/>
      <c r="D10" s="11"/>
      <c r="E10" s="33"/>
      <c r="F10" s="33"/>
      <c r="G10" s="81"/>
      <c r="H10" s="47"/>
      <c r="I10" s="47"/>
      <c r="J10" s="47"/>
      <c r="K10" s="47"/>
      <c r="L10" s="31"/>
      <c r="M10" s="47"/>
      <c r="N10" s="47"/>
      <c r="O10" s="36"/>
      <c r="P10" s="36"/>
      <c r="Q10" s="33"/>
      <c r="R10" s="33"/>
      <c r="S10" s="33"/>
    </row>
    <row r="11" spans="1:19" ht="11.25" customHeight="1">
      <c r="A11" s="85">
        <v>4</v>
      </c>
      <c r="B11" s="46"/>
      <c r="C11" s="23"/>
      <c r="D11" s="12"/>
      <c r="E11" s="87"/>
      <c r="F11" s="87"/>
      <c r="G11" s="80"/>
      <c r="H11" s="78"/>
      <c r="I11" s="78"/>
      <c r="J11" s="78"/>
      <c r="K11" s="78"/>
      <c r="L11" s="30" t="e">
        <f>IF(P11&gt;0,P11,"")</f>
        <v>#REF!</v>
      </c>
      <c r="M11" s="86"/>
      <c r="N11" s="84"/>
      <c r="O11" s="77" t="e">
        <f>N11*#REF!</f>
        <v>#REF!</v>
      </c>
      <c r="P11" s="40" t="e">
        <f>IF((OR(E11="x",F11="x",G11="x",K11="x",H11="x",I11="x",J11="x",M11="x")),"nebaigė",(E11+F11+G11+O11+K11+H11+I11+J11+M11))</f>
        <v>#REF!</v>
      </c>
      <c r="Q11" s="32" t="e">
        <f>RANK($L$5:$L$28,$L$5:$L$28,20)</f>
        <v>#REF!</v>
      </c>
      <c r="R11" s="34"/>
      <c r="S11" s="89" t="e">
        <f>IF((P11-$R$5)=0,("lyderis"),(P11-$R$5))</f>
        <v>#REF!</v>
      </c>
    </row>
    <row r="12" spans="1:19" ht="11.25" customHeight="1">
      <c r="A12" s="31"/>
      <c r="B12" s="47"/>
      <c r="C12" s="22"/>
      <c r="D12" s="11"/>
      <c r="E12" s="33"/>
      <c r="F12" s="33"/>
      <c r="G12" s="81"/>
      <c r="H12" s="47"/>
      <c r="I12" s="47"/>
      <c r="J12" s="47"/>
      <c r="K12" s="47"/>
      <c r="L12" s="31"/>
      <c r="M12" s="47"/>
      <c r="N12" s="47"/>
      <c r="O12" s="36"/>
      <c r="P12" s="36"/>
      <c r="Q12" s="33"/>
      <c r="R12" s="33"/>
      <c r="S12" s="33"/>
    </row>
    <row r="13" spans="1:19" ht="11.25" customHeight="1">
      <c r="A13" s="85">
        <v>5</v>
      </c>
      <c r="B13" s="46"/>
      <c r="C13" s="23"/>
      <c r="D13" s="12"/>
      <c r="E13" s="87"/>
      <c r="F13" s="87"/>
      <c r="G13" s="80"/>
      <c r="H13" s="78"/>
      <c r="I13" s="78"/>
      <c r="J13" s="78"/>
      <c r="K13" s="78"/>
      <c r="L13" s="30" t="e">
        <f>IF(P13&gt;0,P13,"")</f>
        <v>#REF!</v>
      </c>
      <c r="M13" s="86"/>
      <c r="N13" s="84"/>
      <c r="O13" s="77" t="e">
        <f>N13*#REF!</f>
        <v>#REF!</v>
      </c>
      <c r="P13" s="40" t="e">
        <f>IF((OR(E13="x",F13="x",G13="x",K13="x",H13="x",I13="x",J13="x",M13="x")),"nebaigė",(E13+F13+G13+O13+K13+H13+I13+J13+M13))</f>
        <v>#REF!</v>
      </c>
      <c r="Q13" s="32" t="e">
        <f>RANK($L$5:$L$28,$L$5:$L$28,20)</f>
        <v>#REF!</v>
      </c>
      <c r="R13" s="34"/>
      <c r="S13" s="89" t="e">
        <f>IF((P13-$R$5)=0,("lyderis"),(P13-$R$5))</f>
        <v>#REF!</v>
      </c>
    </row>
    <row r="14" spans="1:19" ht="11.25" customHeight="1">
      <c r="A14" s="31"/>
      <c r="B14" s="47"/>
      <c r="C14" s="22"/>
      <c r="D14" s="11"/>
      <c r="E14" s="33"/>
      <c r="F14" s="33"/>
      <c r="G14" s="81"/>
      <c r="H14" s="47"/>
      <c r="I14" s="47"/>
      <c r="J14" s="47"/>
      <c r="K14" s="47"/>
      <c r="L14" s="31"/>
      <c r="M14" s="47"/>
      <c r="N14" s="47"/>
      <c r="O14" s="36"/>
      <c r="P14" s="36"/>
      <c r="Q14" s="33"/>
      <c r="R14" s="33"/>
      <c r="S14" s="33"/>
    </row>
    <row r="15" spans="1:19" ht="11.25" customHeight="1">
      <c r="A15" s="85">
        <v>6</v>
      </c>
      <c r="B15" s="46"/>
      <c r="C15" s="23"/>
      <c r="D15" s="12"/>
      <c r="E15" s="87"/>
      <c r="F15" s="87"/>
      <c r="G15" s="80"/>
      <c r="H15" s="78"/>
      <c r="I15" s="78"/>
      <c r="J15" s="78"/>
      <c r="K15" s="78"/>
      <c r="L15" s="30" t="e">
        <f>IF(P15&gt;0,P15,"")</f>
        <v>#REF!</v>
      </c>
      <c r="M15" s="86"/>
      <c r="N15" s="84"/>
      <c r="O15" s="77" t="e">
        <f>N15*#REF!</f>
        <v>#REF!</v>
      </c>
      <c r="P15" s="40" t="e">
        <f>IF((OR(E15="x",F15="x",G15="x",K15="x",H15="x",I15="x",J15="x",M15="x")),"nebaigė",(E15+F15+G15+O15+K15+H15+I15+J15+M15))</f>
        <v>#REF!</v>
      </c>
      <c r="Q15" s="32" t="e">
        <f>RANK($L$5:$L$28,$L$5:$L$28,20)</f>
        <v>#REF!</v>
      </c>
      <c r="R15" s="34"/>
      <c r="S15" s="89" t="e">
        <f>IF((P15-$R$5)=0,("lyderis"),(P15-$R$5))</f>
        <v>#REF!</v>
      </c>
    </row>
    <row r="16" spans="1:19" ht="11.25" customHeight="1">
      <c r="A16" s="31"/>
      <c r="B16" s="47"/>
      <c r="C16" s="22"/>
      <c r="D16" s="11"/>
      <c r="E16" s="33"/>
      <c r="F16" s="33"/>
      <c r="G16" s="81"/>
      <c r="H16" s="47"/>
      <c r="I16" s="47"/>
      <c r="J16" s="47"/>
      <c r="K16" s="47"/>
      <c r="L16" s="31"/>
      <c r="M16" s="47"/>
      <c r="N16" s="47"/>
      <c r="O16" s="36"/>
      <c r="P16" s="36"/>
      <c r="Q16" s="33"/>
      <c r="R16" s="33"/>
      <c r="S16" s="33"/>
    </row>
    <row r="17" spans="1:19" ht="11.25" customHeight="1">
      <c r="A17" s="85">
        <v>7</v>
      </c>
      <c r="B17" s="46"/>
      <c r="C17" s="23"/>
      <c r="D17" s="12"/>
      <c r="E17" s="87"/>
      <c r="F17" s="87"/>
      <c r="G17" s="80"/>
      <c r="H17" s="78"/>
      <c r="I17" s="78"/>
      <c r="J17" s="78"/>
      <c r="K17" s="78"/>
      <c r="L17" s="30" t="e">
        <f>IF(P17&gt;0,P17,"")</f>
        <v>#REF!</v>
      </c>
      <c r="M17" s="86"/>
      <c r="N17" s="84"/>
      <c r="O17" s="77" t="e">
        <f>N17*#REF!</f>
        <v>#REF!</v>
      </c>
      <c r="P17" s="40" t="e">
        <f>IF((OR(E17="x",F17="x",G17="x",K17="x",H17="x",I17="x",J17="x",M17="x")),"nebaigė",(E17+F17+G17+O17+K17+H17+I17+J17+M17))</f>
        <v>#REF!</v>
      </c>
      <c r="Q17" s="32" t="e">
        <f>RANK($L$5:$L$28,$L$5:$L$28,20)</f>
        <v>#REF!</v>
      </c>
      <c r="R17" s="34"/>
      <c r="S17" s="89" t="e">
        <f>IF((P17-$R$5)=0,("lyderis"),(P17-$R$5))</f>
        <v>#REF!</v>
      </c>
    </row>
    <row r="18" spans="1:19" ht="11.25" customHeight="1">
      <c r="A18" s="31"/>
      <c r="B18" s="47"/>
      <c r="C18" s="22"/>
      <c r="D18" s="11"/>
      <c r="E18" s="33"/>
      <c r="F18" s="33"/>
      <c r="G18" s="81"/>
      <c r="H18" s="47"/>
      <c r="I18" s="47"/>
      <c r="J18" s="47"/>
      <c r="K18" s="47"/>
      <c r="L18" s="31"/>
      <c r="M18" s="47"/>
      <c r="N18" s="47"/>
      <c r="O18" s="36"/>
      <c r="P18" s="36"/>
      <c r="Q18" s="33"/>
      <c r="R18" s="33"/>
      <c r="S18" s="33"/>
    </row>
    <row r="19" spans="1:19" ht="11.25" customHeight="1">
      <c r="A19" s="85">
        <v>8</v>
      </c>
      <c r="B19" s="46"/>
      <c r="C19" s="23"/>
      <c r="D19" s="12"/>
      <c r="E19" s="87"/>
      <c r="F19" s="87"/>
      <c r="G19" s="80"/>
      <c r="H19" s="78"/>
      <c r="I19" s="78"/>
      <c r="J19" s="78"/>
      <c r="K19" s="78"/>
      <c r="L19" s="30" t="e">
        <f>IF(P19&gt;0,P19,"")</f>
        <v>#REF!</v>
      </c>
      <c r="M19" s="86"/>
      <c r="N19" s="84"/>
      <c r="O19" s="77" t="e">
        <f>N19*#REF!</f>
        <v>#REF!</v>
      </c>
      <c r="P19" s="40" t="e">
        <f>IF((OR(E19="x",F19="x",G19="x",K19="x",H19="x",I19="x",J19="x",M19="x")),"nebaigė",(E19+F19+G19+O19+K19+H19+I19+J19+M19))</f>
        <v>#REF!</v>
      </c>
      <c r="Q19" s="32" t="e">
        <f>RANK($L$5:$L$28,$L$5:$L$28,20)</f>
        <v>#REF!</v>
      </c>
      <c r="R19" s="34"/>
      <c r="S19" s="89" t="e">
        <f>IF((P19-$R$5)=0,("lyderis"),(P19-$R$5))</f>
        <v>#REF!</v>
      </c>
    </row>
    <row r="20" spans="1:19" ht="11.25" customHeight="1">
      <c r="A20" s="31"/>
      <c r="B20" s="47"/>
      <c r="C20" s="22"/>
      <c r="D20" s="11"/>
      <c r="E20" s="33"/>
      <c r="F20" s="33"/>
      <c r="G20" s="81"/>
      <c r="H20" s="47"/>
      <c r="I20" s="47"/>
      <c r="J20" s="47"/>
      <c r="K20" s="47"/>
      <c r="L20" s="31"/>
      <c r="M20" s="47"/>
      <c r="N20" s="47"/>
      <c r="O20" s="36"/>
      <c r="P20" s="36"/>
      <c r="Q20" s="33"/>
      <c r="R20" s="33"/>
      <c r="S20" s="33"/>
    </row>
    <row r="21" spans="1:19" ht="11.25" customHeight="1">
      <c r="A21" s="85">
        <v>9</v>
      </c>
      <c r="B21" s="46"/>
      <c r="C21" s="23"/>
      <c r="D21" s="12"/>
      <c r="E21" s="87"/>
      <c r="F21" s="87"/>
      <c r="G21" s="80"/>
      <c r="H21" s="78"/>
      <c r="I21" s="78"/>
      <c r="J21" s="78"/>
      <c r="K21" s="78"/>
      <c r="L21" s="30" t="e">
        <f>IF(P21&gt;0,P21,"")</f>
        <v>#REF!</v>
      </c>
      <c r="M21" s="86"/>
      <c r="N21" s="84"/>
      <c r="O21" s="77" t="e">
        <f>N21*#REF!</f>
        <v>#REF!</v>
      </c>
      <c r="P21" s="40" t="e">
        <f>IF((OR(E21="x",F21="x",G21="x",K21="x",H21="x",I21="x",J21="x",M21="x")),"nebaigė",(E21+F21+G21+O21+K21+H21+I21+J21+M21))</f>
        <v>#REF!</v>
      </c>
      <c r="Q21" s="32" t="e">
        <f>RANK($L$5:$L$28,$L$5:$L$28,20)</f>
        <v>#REF!</v>
      </c>
      <c r="R21" s="34"/>
      <c r="S21" s="89" t="e">
        <f>IF((P21-$R$5)=0,("lyderis"),(P21-$R$5))</f>
        <v>#REF!</v>
      </c>
    </row>
    <row r="22" spans="1:19" ht="11.25" customHeight="1">
      <c r="A22" s="31"/>
      <c r="B22" s="47"/>
      <c r="C22" s="22"/>
      <c r="D22" s="11"/>
      <c r="E22" s="33"/>
      <c r="F22" s="33"/>
      <c r="G22" s="81"/>
      <c r="H22" s="47"/>
      <c r="I22" s="47"/>
      <c r="J22" s="47"/>
      <c r="K22" s="47"/>
      <c r="L22" s="31"/>
      <c r="M22" s="47"/>
      <c r="N22" s="47"/>
      <c r="O22" s="36"/>
      <c r="P22" s="36"/>
      <c r="Q22" s="33"/>
      <c r="R22" s="33"/>
      <c r="S22" s="33"/>
    </row>
    <row r="23" spans="1:19" ht="11.25" customHeight="1">
      <c r="A23" s="85">
        <v>10</v>
      </c>
      <c r="B23" s="46"/>
      <c r="C23" s="23"/>
      <c r="D23" s="12"/>
      <c r="E23" s="87"/>
      <c r="F23" s="87"/>
      <c r="G23" s="80"/>
      <c r="H23" s="78"/>
      <c r="I23" s="78"/>
      <c r="J23" s="78"/>
      <c r="K23" s="78"/>
      <c r="L23" s="30" t="e">
        <f>IF(P23&gt;0,P23,"")</f>
        <v>#REF!</v>
      </c>
      <c r="M23" s="86"/>
      <c r="N23" s="84"/>
      <c r="O23" s="77" t="e">
        <f>N23*#REF!</f>
        <v>#REF!</v>
      </c>
      <c r="P23" s="40" t="e">
        <f>IF((OR(E23="x",F23="x",G23="x",K23="x",H23="x",I23="x",J23="x",M23="x")),"nebaigė",(E23+F23+G23+O23+K23+H23+I23+J23+M23))</f>
        <v>#REF!</v>
      </c>
      <c r="Q23" s="32" t="e">
        <f>RANK($L$5:$L$28,$L$5:$L$28,20)</f>
        <v>#REF!</v>
      </c>
      <c r="R23" s="34"/>
      <c r="S23" s="89" t="e">
        <f>IF((P23-$R$5)=0,("lyderis"),(P23-$R$5))</f>
        <v>#REF!</v>
      </c>
    </row>
    <row r="24" spans="1:19" ht="11.25" customHeight="1">
      <c r="A24" s="31"/>
      <c r="B24" s="47"/>
      <c r="C24" s="22"/>
      <c r="D24" s="11"/>
      <c r="E24" s="33"/>
      <c r="F24" s="33"/>
      <c r="G24" s="81"/>
      <c r="H24" s="47"/>
      <c r="I24" s="47"/>
      <c r="J24" s="47"/>
      <c r="K24" s="47"/>
      <c r="L24" s="31"/>
      <c r="M24" s="47"/>
      <c r="N24" s="47"/>
      <c r="O24" s="36"/>
      <c r="P24" s="36"/>
      <c r="Q24" s="33"/>
      <c r="R24" s="33"/>
      <c r="S24" s="33"/>
    </row>
    <row r="25" spans="1:19" ht="11.25" customHeight="1">
      <c r="A25" s="85">
        <v>11</v>
      </c>
      <c r="B25" s="46"/>
      <c r="C25" s="23"/>
      <c r="D25" s="12"/>
      <c r="E25" s="87"/>
      <c r="F25" s="87"/>
      <c r="G25" s="80"/>
      <c r="H25" s="78"/>
      <c r="I25" s="78"/>
      <c r="J25" s="78"/>
      <c r="K25" s="78"/>
      <c r="L25" s="30" t="e">
        <f>IF(P25&gt;0,P25,"")</f>
        <v>#REF!</v>
      </c>
      <c r="M25" s="86"/>
      <c r="N25" s="84"/>
      <c r="O25" s="77" t="e">
        <f>N25*#REF!</f>
        <v>#REF!</v>
      </c>
      <c r="P25" s="40" t="e">
        <f>IF((OR(E25="x",F25="x",G25="x",K25="x",H25="x",I25="x",J25="x",M25="x")),"nebaigė",(E25+F25+G25+O25+K25+H25+I25+J25+M25))</f>
        <v>#REF!</v>
      </c>
      <c r="Q25" s="32" t="e">
        <f>RANK($L$5:$L$28,$L$5:$L$28,20)</f>
        <v>#REF!</v>
      </c>
      <c r="R25" s="34"/>
      <c r="S25" s="89" t="e">
        <f>IF((P25-$R$5)=0,("lyderis"),(P25-$R$5))</f>
        <v>#REF!</v>
      </c>
    </row>
    <row r="26" spans="1:19" ht="11.25" customHeight="1">
      <c r="A26" s="31"/>
      <c r="B26" s="47"/>
      <c r="C26" s="22"/>
      <c r="D26" s="11"/>
      <c r="E26" s="33"/>
      <c r="F26" s="33"/>
      <c r="G26" s="81"/>
      <c r="H26" s="47"/>
      <c r="I26" s="47"/>
      <c r="J26" s="47"/>
      <c r="K26" s="47"/>
      <c r="L26" s="31"/>
      <c r="M26" s="47"/>
      <c r="N26" s="47"/>
      <c r="O26" s="36"/>
      <c r="P26" s="36"/>
      <c r="Q26" s="33"/>
      <c r="R26" s="33"/>
      <c r="S26" s="33"/>
    </row>
    <row r="27" spans="1:19" ht="11.25" customHeight="1">
      <c r="A27" s="85">
        <v>12</v>
      </c>
      <c r="B27" s="46"/>
      <c r="C27" s="23"/>
      <c r="D27" s="12"/>
      <c r="E27" s="87"/>
      <c r="F27" s="87"/>
      <c r="G27" s="80"/>
      <c r="H27" s="78"/>
      <c r="I27" s="78"/>
      <c r="J27" s="78"/>
      <c r="K27" s="78"/>
      <c r="L27" s="30" t="e">
        <f>IF(P27&gt;0,P27,"")</f>
        <v>#REF!</v>
      </c>
      <c r="M27" s="86"/>
      <c r="N27" s="84"/>
      <c r="O27" s="77" t="e">
        <f>N27*#REF!</f>
        <v>#REF!</v>
      </c>
      <c r="P27" s="40" t="e">
        <f>IF((OR(E27="x",F27="x",G27="x",K27="x",H27="x",I27="x",J27="x",M27="x")),"nebaigė",(E27+F27+G27+O27+K27+H27+I27+J27+M27))</f>
        <v>#REF!</v>
      </c>
      <c r="Q27" s="32" t="e">
        <f>RANK($L$5:$L$28,$L$5:$L$28,20)</f>
        <v>#REF!</v>
      </c>
      <c r="R27" s="34"/>
      <c r="S27" s="89" t="e">
        <f>IF((P27-$R$5)=0,("lyderis"),(P27-$R$5))</f>
        <v>#REF!</v>
      </c>
    </row>
    <row r="28" spans="1:19" ht="11.25" customHeight="1">
      <c r="A28" s="31"/>
      <c r="B28" s="47"/>
      <c r="C28" s="22"/>
      <c r="D28" s="11"/>
      <c r="E28" s="33"/>
      <c r="F28" s="33"/>
      <c r="G28" s="81"/>
      <c r="H28" s="47"/>
      <c r="I28" s="47"/>
      <c r="J28" s="47"/>
      <c r="K28" s="47"/>
      <c r="L28" s="31"/>
      <c r="M28" s="47"/>
      <c r="N28" s="47"/>
      <c r="O28" s="36"/>
      <c r="P28" s="36"/>
      <c r="Q28" s="33"/>
      <c r="R28" s="33"/>
      <c r="S28" s="33"/>
    </row>
    <row r="29" spans="1:19" ht="12.75" customHeight="1">
      <c r="E29" s="15"/>
    </row>
    <row r="30" spans="1:19" ht="12.75" customHeight="1"/>
    <row r="31" spans="1:19" ht="12.75" customHeight="1"/>
    <row r="32" spans="1:19" ht="12.75" customHeight="1"/>
    <row r="33" spans="5:5" ht="12.75" customHeight="1">
      <c r="E33" s="15"/>
    </row>
    <row r="34" spans="5:5" ht="12.75" customHeight="1"/>
    <row r="35" spans="5:5" ht="12.75" customHeight="1"/>
    <row r="36" spans="5:5" ht="12.75" customHeight="1"/>
    <row r="37" spans="5:5" ht="12.75" customHeight="1"/>
    <row r="38" spans="5:5" ht="12.75" customHeight="1"/>
    <row r="39" spans="5:5" ht="12.75" customHeight="1"/>
    <row r="40" spans="5:5" ht="12.75" customHeight="1"/>
    <row r="41" spans="5:5" ht="12.75" customHeight="1"/>
    <row r="42" spans="5:5" ht="12.75" customHeight="1"/>
    <row r="43" spans="5:5" ht="12.75" customHeight="1"/>
    <row r="44" spans="5:5" ht="12.75" customHeight="1"/>
    <row r="45" spans="5:5" ht="12.75" customHeight="1"/>
    <row r="46" spans="5:5" ht="12.75" customHeight="1"/>
    <row r="47" spans="5:5" ht="12.75" customHeight="1"/>
    <row r="48" spans="5:5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13">
    <mergeCell ref="E15:E16"/>
    <mergeCell ref="F15:F16"/>
    <mergeCell ref="F13:F14"/>
    <mergeCell ref="F17:F18"/>
    <mergeCell ref="E13:E14"/>
    <mergeCell ref="E27:E28"/>
    <mergeCell ref="E25:E26"/>
    <mergeCell ref="E19:E20"/>
    <mergeCell ref="E21:E22"/>
    <mergeCell ref="F25:F26"/>
    <mergeCell ref="F19:F20"/>
    <mergeCell ref="F21:F22"/>
    <mergeCell ref="B25:B26"/>
    <mergeCell ref="B27:B28"/>
    <mergeCell ref="M27:M28"/>
    <mergeCell ref="N27:N28"/>
    <mergeCell ref="S21:S22"/>
    <mergeCell ref="R21:R22"/>
    <mergeCell ref="S17:S18"/>
    <mergeCell ref="K27:K28"/>
    <mergeCell ref="L27:L28"/>
    <mergeCell ref="O17:O18"/>
    <mergeCell ref="O21:O22"/>
    <mergeCell ref="O19:O20"/>
    <mergeCell ref="M25:M26"/>
    <mergeCell ref="N25:N26"/>
    <mergeCell ref="N19:N20"/>
    <mergeCell ref="P23:P24"/>
    <mergeCell ref="P21:P22"/>
    <mergeCell ref="Q27:Q28"/>
    <mergeCell ref="P27:P28"/>
    <mergeCell ref="S23:S24"/>
    <mergeCell ref="P25:P26"/>
    <mergeCell ref="S25:S26"/>
    <mergeCell ref="E17:E18"/>
    <mergeCell ref="H19:H20"/>
    <mergeCell ref="G15:G16"/>
    <mergeCell ref="G13:G14"/>
    <mergeCell ref="J27:J28"/>
    <mergeCell ref="J25:J26"/>
    <mergeCell ref="A23:A24"/>
    <mergeCell ref="B23:B24"/>
    <mergeCell ref="B21:B22"/>
    <mergeCell ref="E23:E24"/>
    <mergeCell ref="F23:F24"/>
    <mergeCell ref="A25:A26"/>
    <mergeCell ref="A27:A28"/>
    <mergeCell ref="G21:G22"/>
    <mergeCell ref="G23:G24"/>
    <mergeCell ref="J23:J24"/>
    <mergeCell ref="A19:A20"/>
    <mergeCell ref="A21:A22"/>
    <mergeCell ref="B19:B20"/>
    <mergeCell ref="G27:G28"/>
    <mergeCell ref="F27:F28"/>
    <mergeCell ref="G25:G26"/>
    <mergeCell ref="I25:I26"/>
    <mergeCell ref="H25:H26"/>
    <mergeCell ref="H27:H28"/>
    <mergeCell ref="I27:I28"/>
    <mergeCell ref="I19:I20"/>
    <mergeCell ref="J21:J22"/>
    <mergeCell ref="H21:H22"/>
    <mergeCell ref="I21:I22"/>
    <mergeCell ref="H23:H24"/>
    <mergeCell ref="I23:I24"/>
    <mergeCell ref="M23:M24"/>
    <mergeCell ref="G17:G18"/>
    <mergeCell ref="M17:M18"/>
    <mergeCell ref="J19:J20"/>
    <mergeCell ref="M21:M22"/>
    <mergeCell ref="H17:H18"/>
    <mergeCell ref="I17:I18"/>
    <mergeCell ref="G19:G20"/>
    <mergeCell ref="I5:I6"/>
    <mergeCell ref="N5:N6"/>
    <mergeCell ref="K25:K26"/>
    <mergeCell ref="L19:L20"/>
    <mergeCell ref="K21:K22"/>
    <mergeCell ref="L23:L24"/>
    <mergeCell ref="L25:L26"/>
    <mergeCell ref="K19:K20"/>
    <mergeCell ref="L21:L22"/>
    <mergeCell ref="J17:J18"/>
    <mergeCell ref="I15:I16"/>
    <mergeCell ref="I11:I12"/>
    <mergeCell ref="N21:N22"/>
    <mergeCell ref="K23:K24"/>
    <mergeCell ref="M19:M20"/>
    <mergeCell ref="N17:N18"/>
    <mergeCell ref="M15:M16"/>
    <mergeCell ref="N15:N16"/>
    <mergeCell ref="M13:M14"/>
    <mergeCell ref="N13:N14"/>
    <mergeCell ref="I13:I14"/>
    <mergeCell ref="K15:K16"/>
    <mergeCell ref="K13:K14"/>
    <mergeCell ref="N23:N24"/>
    <mergeCell ref="H9:H10"/>
    <mergeCell ref="H13:H14"/>
    <mergeCell ref="L11:L12"/>
    <mergeCell ref="L17:L18"/>
    <mergeCell ref="K17:K18"/>
    <mergeCell ref="L15:L16"/>
    <mergeCell ref="L13:L14"/>
    <mergeCell ref="H15:H16"/>
    <mergeCell ref="J13:J14"/>
    <mergeCell ref="J15:J16"/>
    <mergeCell ref="J9:J10"/>
    <mergeCell ref="H11:H12"/>
    <mergeCell ref="O23:O24"/>
    <mergeCell ref="O27:O28"/>
    <mergeCell ref="O25:O26"/>
    <mergeCell ref="R11:R12"/>
    <mergeCell ref="R13:R14"/>
    <mergeCell ref="P19:P20"/>
    <mergeCell ref="P15:P16"/>
    <mergeCell ref="P13:P14"/>
    <mergeCell ref="P17:P18"/>
    <mergeCell ref="O13:O14"/>
    <mergeCell ref="O15:O16"/>
    <mergeCell ref="R5:R6"/>
    <mergeCell ref="R17:R18"/>
    <mergeCell ref="S5:S6"/>
    <mergeCell ref="S11:S12"/>
    <mergeCell ref="R27:R28"/>
    <mergeCell ref="S27:S28"/>
    <mergeCell ref="Q25:Q26"/>
    <mergeCell ref="Q23:Q24"/>
    <mergeCell ref="S13:S14"/>
    <mergeCell ref="S15:S16"/>
    <mergeCell ref="Q15:Q16"/>
    <mergeCell ref="Q13:Q14"/>
    <mergeCell ref="Q19:Q20"/>
    <mergeCell ref="Q17:Q18"/>
    <mergeCell ref="R19:R20"/>
    <mergeCell ref="S19:S20"/>
    <mergeCell ref="R15:R16"/>
    <mergeCell ref="Q21:Q22"/>
    <mergeCell ref="R25:R26"/>
    <mergeCell ref="R23:R24"/>
    <mergeCell ref="E1:P1"/>
    <mergeCell ref="Q1:S1"/>
    <mergeCell ref="A1:D1"/>
    <mergeCell ref="O9:O10"/>
    <mergeCell ref="N9:N10"/>
    <mergeCell ref="R9:R10"/>
    <mergeCell ref="E9:E10"/>
    <mergeCell ref="F9:F10"/>
    <mergeCell ref="S9:S10"/>
    <mergeCell ref="M9:M10"/>
    <mergeCell ref="C3:C4"/>
    <mergeCell ref="D3:D4"/>
    <mergeCell ref="A3:A4"/>
    <mergeCell ref="B3:B4"/>
    <mergeCell ref="A5:A6"/>
    <mergeCell ref="B5:B6"/>
    <mergeCell ref="Q9:Q10"/>
    <mergeCell ref="O5:O6"/>
    <mergeCell ref="P5:P6"/>
    <mergeCell ref="P7:P8"/>
    <mergeCell ref="P9:P10"/>
    <mergeCell ref="Q5:Q6"/>
    <mergeCell ref="R7:R8"/>
    <mergeCell ref="S7:S8"/>
    <mergeCell ref="Q3:Q4"/>
    <mergeCell ref="A11:A12"/>
    <mergeCell ref="B11:B12"/>
    <mergeCell ref="A9:A10"/>
    <mergeCell ref="B9:B10"/>
    <mergeCell ref="A7:A8"/>
    <mergeCell ref="B7:B8"/>
    <mergeCell ref="A13:A14"/>
    <mergeCell ref="A17:A18"/>
    <mergeCell ref="B17:B18"/>
    <mergeCell ref="B13:B14"/>
    <mergeCell ref="N11:N12"/>
    <mergeCell ref="M11:M12"/>
    <mergeCell ref="L9:L10"/>
    <mergeCell ref="K9:K10"/>
    <mergeCell ref="F11:F12"/>
    <mergeCell ref="E11:E12"/>
    <mergeCell ref="A15:A16"/>
    <mergeCell ref="B15:B16"/>
    <mergeCell ref="Q11:Q12"/>
    <mergeCell ref="P11:P12"/>
    <mergeCell ref="N3:N4"/>
    <mergeCell ref="I9:I10"/>
    <mergeCell ref="O7:O8"/>
    <mergeCell ref="F7:F8"/>
    <mergeCell ref="Q7:Q8"/>
    <mergeCell ref="O11:O12"/>
    <mergeCell ref="J11:J12"/>
    <mergeCell ref="K11:K12"/>
    <mergeCell ref="E7:E8"/>
    <mergeCell ref="E5:E6"/>
    <mergeCell ref="F5:F6"/>
    <mergeCell ref="K7:K8"/>
    <mergeCell ref="L7:L8"/>
    <mergeCell ref="M7:M8"/>
    <mergeCell ref="G11:G12"/>
    <mergeCell ref="H5:H6"/>
    <mergeCell ref="G5:G6"/>
    <mergeCell ref="J5:J6"/>
    <mergeCell ref="K5:K6"/>
    <mergeCell ref="L5:L6"/>
    <mergeCell ref="M5:M6"/>
    <mergeCell ref="G9:G10"/>
    <mergeCell ref="H7:H8"/>
    <mergeCell ref="J7:J8"/>
    <mergeCell ref="G7:G8"/>
    <mergeCell ref="N7:N8"/>
    <mergeCell ref="I7:I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00"/>
  <sheetViews>
    <sheetView workbookViewId="0"/>
  </sheetViews>
  <sheetFormatPr defaultColWidth="14.42578125" defaultRowHeight="15" customHeight="1"/>
  <cols>
    <col min="1" max="26" width="8" customWidth="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6</vt:i4>
      </vt:variant>
    </vt:vector>
  </HeadingPairs>
  <TitlesOfParts>
    <vt:vector size="6" baseType="lpstr">
      <vt:lpstr>M4</vt:lpstr>
      <vt:lpstr>M3</vt:lpstr>
      <vt:lpstr>M2</vt:lpstr>
      <vt:lpstr>M1</vt:lpstr>
      <vt:lpstr>--</vt:lpstr>
      <vt:lpstr>Lapas6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MARIAUS</cp:lastModifiedBy>
  <cp:lastPrinted>2018-03-10T15:00:48Z</cp:lastPrinted>
  <dcterms:modified xsi:type="dcterms:W3CDTF">2018-03-15T02:21:59Z</dcterms:modified>
</cp:coreProperties>
</file>